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9yKC2TSOl29vyT5Ijt3WIT4v8C+qGUdskS/FtcB74ctR5lIyxRC0pa80HtEaeD6CSojGc3XL7SkU4Qola/gZg==" workbookSaltValue="8v4manGnzs60XECQKQUBx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<sst xmlns="http://schemas.openxmlformats.org/spreadsheetml/2006/main" xmlns:r="http://schemas.openxmlformats.org/officeDocument/2006/relationships" count="114" uniqueCount="114">
  <si>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</si>
  <si>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</si>
  <si>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</si>
  <si>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</si>
  <si>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</si>
  <si>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</si>
  <si>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</si>
  <si>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</si>
  <si>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</si>
  <si>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</si>
  <si>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</si>
  <si>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</si>
  <si>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</si>
  <si>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</si>
  <si>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</si>
  <si>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</si>
  <si>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</si>
  <si>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</si>
  <si>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</si>
  <si>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</si>
  <si>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</si>
  <si>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</si>
  <si>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</si>
  <si>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</si>
  <si>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</si>
  <si>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</si>
  <si>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</si>
  <si>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</si>
  <si>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</si>
  <si>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</si>
  <si>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</si>
  <si>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</si>
  <si>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</si>
  <si>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</si>
  <si>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</si>
  <si>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</si>
  <si>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</si>
  <si>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</si>
  <si>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</si>
  <si>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</si>
  <si>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</si>
  <si>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</si>
  <si>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</si>
  <si>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</si>
  <si>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</si>
  <si>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</si>
  <si>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</si>
  <si>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</si>
  <si>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</si>
  <si>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</si>
  <si>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</si>
  <si>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</si>
  <si>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</si>
  <si>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</si>
  <si>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</si>
  <si>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</si>
  <si>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</si>
  <si>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</si>
  <si>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</si>
  <si>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</si>
  <si>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</si>
  <si>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</si>
  <si>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</si>
  <si>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</si>
  <si>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</si>
  <si>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</si>
  <si>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</si>
  <si>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</si>
  <si>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</si>
  <si>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</si>
  <si>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</si>
  <si>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</si>
  <si>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</si>
  <si>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</si>
  <si>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</si>
  <si>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</si>
  <si>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</si>
  <si>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</si>
  <si>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</si>
  <si>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</si>
  <si>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</si>
  <si>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</si>
  <si>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</si>
  <si>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</si>
  <si>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</si>
  <si>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</si>
  <si>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</si>
  <si>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</si>
  <si>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</si>
  <si>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</si>
  <si>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</si>
  <si>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</si>
  <si>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</si>
  <si>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</si>
  <si>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</si>
  <si>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</si>
  <si>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佐呂間町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</si>
  <si>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</si>
  <si>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</si>
  <si>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</si>
  <si>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</si>
  <si>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</si>
  <si>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</si>
  <si>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</si>
  <si>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</si>
  <si>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</si>
  <si>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</si>
  <si>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</si>
  <si>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</si>
  <si>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</si>
  <si>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</si>
  <si>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類似団体と比較して経常収支比率は同程度であるが、経費回収率が類似団体平均に比べ16.24％も下回り、汚水処理原価についても類似団体平均を183.77円も上回るなど、共に前年度から数値が大きく悪化している。これは汚水処理費の増加が原因であるが、その主な要因は施設のストックマネジメントや耐水化に関する計画を策定するために必要な業務委託を実施したためである。</t>
    </r>
    <r>
      <rPr>
        <sz val="10"/>
        <color theme="1"/>
        <rFont val="ＭＳ ゴシック"/>
      </rPr>
      <t xml:space="preserve">
　債務の状況について、流動率は50.35％と昨年度に比べ数値が改善し、類似団体平均と同程度の水準となっているが、それでも100％を大きく下回っている状況である。ただし流動負債の大半は建設改良に充てる企業債であり、企業債の借入に際しては元利償還に対して有利な交付税措置を受けられる過疎対策事業費債を最大限活用しており、一概に支払い能力が不足しているとは考えていない。企業債の借入残高は減少傾向にあり、対事業規模比率についても類似団体平均値より293.02％下回っているが、令和2年度から施設の延命化を目的としたストックマネジメント事業計画に基づく計画的な施設更新を実施しており、今後起債残高の増加が見込まれる。
　施設利用率は類似団体平均値よりも4.89％上回るが47.04％と低く、水洗化率は類似団体平均値よりも4.72％下回っている。処理能力に対して使用者が少ない状況ではあるが、汚水流入の最大時には施設稼働率が上昇するので一概に効率性が低いとは言い切れないと考えている。また水洗化率はここ数年微増か横ばいの状況であり、水洗化率が向上すれば施設利用率もそれに伴い上昇していくと考えている。</t>
    </r>
    <rPh sb="17" eb="20">
      <t>ドウテイド</t>
    </rPh>
    <rPh sb="31" eb="33">
      <t>ルイジ</t>
    </rPh>
    <rPh sb="33" eb="35">
      <t>ダンタイ</t>
    </rPh>
    <rPh sb="38" eb="39">
      <t>クラ</t>
    </rPh>
    <rPh sb="47" eb="48">
      <t>シタ</t>
    </rPh>
    <rPh sb="51" eb="53">
      <t>オスイ</t>
    </rPh>
    <rPh sb="53" eb="55">
      <t>ショリ</t>
    </rPh>
    <rPh sb="55" eb="57">
      <t>ゲンカ</t>
    </rPh>
    <rPh sb="62" eb="64">
      <t>ルイジ</t>
    </rPh>
    <rPh sb="64" eb="66">
      <t>ダンタイ</t>
    </rPh>
    <rPh sb="66" eb="68">
      <t>ヘイキン</t>
    </rPh>
    <rPh sb="77" eb="78">
      <t>ウエ</t>
    </rPh>
    <rPh sb="78" eb="79">
      <t>カイ</t>
    </rPh>
    <rPh sb="83" eb="84">
      <t>トモ</t>
    </rPh>
    <rPh sb="129" eb="131">
      <t>シセツ</t>
    </rPh>
    <rPh sb="143" eb="145">
      <t>タイスイ</t>
    </rPh>
    <rPh sb="145" eb="146">
      <t>カ</t>
    </rPh>
    <rPh sb="147" eb="148">
      <t>カン</t>
    </rPh>
    <rPh sb="150" eb="152">
      <t>ケイカク</t>
    </rPh>
    <rPh sb="153" eb="155">
      <t>サクテイ</t>
    </rPh>
    <rPh sb="160" eb="162">
      <t>ヒツヨウ</t>
    </rPh>
    <rPh sb="168" eb="170">
      <t>ジッシ</t>
    </rPh>
    <rPh sb="201" eb="204">
      <t>サクネンド</t>
    </rPh>
    <rPh sb="205" eb="206">
      <t>クラ</t>
    </rPh>
    <rPh sb="207" eb="209">
      <t>スウチ</t>
    </rPh>
    <rPh sb="210" eb="212">
      <t>カイゼン</t>
    </rPh>
    <rPh sb="214" eb="216">
      <t>ルイジ</t>
    </rPh>
    <rPh sb="216" eb="218">
      <t>ダンタイ</t>
    </rPh>
    <rPh sb="218" eb="220">
      <t>ヘイキン</t>
    </rPh>
    <rPh sb="221" eb="224">
      <t>ドウテイド</t>
    </rPh>
    <rPh sb="225" eb="227">
      <t>スイジュン</t>
    </rPh>
    <rPh sb="253" eb="255">
      <t>ジョウキョウ</t>
    </rPh>
    <phoneticPr fontId="1"/>
  </si>
  <si>
    <r>
      <t>　公共下水道施設は平成9年度の供用開始のため老朽化が進んでおり、有形固定資産減価償却率は49.90％と類似団体平均を22.44％と大幅に上回っているが、令和2年度から施設の延命化を目的としたストックマネジメント事業計画に基づく計画的な施設更新を実施している。</t>
    </r>
    <r>
      <rPr>
        <sz val="10"/>
        <color theme="1"/>
        <rFont val="ＭＳ ゴシック"/>
      </rPr>
      <t xml:space="preserve">
　管渠についても平成9年度の供用開始であり、一般的な下水道管渠の耐用年数である50年を超過したものはなく、更新を実施していないことから管渠老朽化率及び管渠改善率は共に0.00％となっているが、今後は重要管路の耐震化に向けた計画策定について検討していく予定であり、令和13年度には管渠に関するストックマネジメント事業計画の策定を予定している。</t>
    </r>
    <rPh sb="65" eb="67">
      <t>オオハバ</t>
    </rPh>
    <phoneticPr fontId="1"/>
  </si>
  <si>
    <r>
      <t>　類似団体平均値との比較において、経費回収率や汚水処理原価の数値が前年度に比べて悪化していることから、経営状況は悪化しているが、原因となる汚水処理費の増加は単年度で実施する業務委託が主な要因であることから、影響は一時的であると考えている。
　効率性に関しては施設利用率をさらに向上させるためにも水洗化率の向上が必要であるので、下水道へ接続されていない既存住宅に対する取り組みが重</t>
    </r>
    <r>
      <rPr>
        <sz val="10"/>
        <color theme="1"/>
        <rFont val="ＭＳ ゴシック"/>
      </rPr>
      <t>要となっている。
　有形固定資産減価償却率が49.90％と類似団体平均を大きく上回っており、今後は令和6年度に策定したストックマネジメント計画に基づき、人口減少も考慮した計画的な施設の更新を実施していくことになるが、それに合わせて企業債残高が増加に転じることが見込まれる。令和7年度に経営戦略の改定を実施する予定であり、事業経営に関する今後の方針や料金の見直し等について整理する。</t>
    </r>
    <rPh sb="10" eb="12">
      <t>ヒカク</t>
    </rPh>
    <rPh sb="17" eb="19">
      <t>ケイヒ</t>
    </rPh>
    <rPh sb="19" eb="21">
      <t>カイシュウ</t>
    </rPh>
    <rPh sb="21" eb="22">
      <t>リツ</t>
    </rPh>
    <rPh sb="23" eb="25">
      <t>オスイ</t>
    </rPh>
    <rPh sb="25" eb="27">
      <t>ショリ</t>
    </rPh>
    <rPh sb="27" eb="29">
      <t>ゲンカ</t>
    </rPh>
    <rPh sb="30" eb="32">
      <t>スウチ</t>
    </rPh>
    <rPh sb="33" eb="36">
      <t>ゼンネンド</t>
    </rPh>
    <rPh sb="37" eb="38">
      <t>クラ</t>
    </rPh>
    <rPh sb="40" eb="42">
      <t>アッカ</t>
    </rPh>
    <rPh sb="51" eb="53">
      <t>ケイエイ</t>
    </rPh>
    <rPh sb="53" eb="55">
      <t>ジョウキョウ</t>
    </rPh>
    <rPh sb="56" eb="58">
      <t>アッカ</t>
    </rPh>
    <rPh sb="64" eb="66">
      <t>ゲンイン</t>
    </rPh>
    <rPh sb="69" eb="71">
      <t>オスイ</t>
    </rPh>
    <rPh sb="71" eb="73">
      <t>ショリ</t>
    </rPh>
    <rPh sb="73" eb="74">
      <t>ヒ</t>
    </rPh>
    <rPh sb="75" eb="77">
      <t>ゾウカ</t>
    </rPh>
    <rPh sb="78" eb="81">
      <t>タンネンド</t>
    </rPh>
    <rPh sb="82" eb="84">
      <t>ジッシ</t>
    </rPh>
    <rPh sb="86" eb="88">
      <t>ギョウム</t>
    </rPh>
    <rPh sb="88" eb="90">
      <t>イタク</t>
    </rPh>
    <rPh sb="91" eb="92">
      <t>オモ</t>
    </rPh>
    <rPh sb="93" eb="95">
      <t>ヨウイン</t>
    </rPh>
    <rPh sb="103" eb="105">
      <t>エイキョウ</t>
    </rPh>
    <rPh sb="106" eb="109">
      <t>イチジテキ</t>
    </rPh>
    <rPh sb="113" eb="114">
      <t>カンガ</t>
    </rPh>
    <rPh sb="199" eb="201">
      <t>ユウケイ</t>
    </rPh>
    <rPh sb="201" eb="203">
      <t>コテイ</t>
    </rPh>
    <rPh sb="203" eb="205">
      <t>シサン</t>
    </rPh>
    <rPh sb="205" eb="207">
      <t>ゲンカ</t>
    </rPh>
    <rPh sb="207" eb="209">
      <t>ショウキャク</t>
    </rPh>
    <rPh sb="209" eb="210">
      <t>リツ</t>
    </rPh>
    <rPh sb="218" eb="220">
      <t>ルイジ</t>
    </rPh>
    <rPh sb="220" eb="222">
      <t>ダンタイ</t>
    </rPh>
    <rPh sb="222" eb="224">
      <t>ヘイキン</t>
    </rPh>
    <rPh sb="225" eb="226">
      <t>オオ</t>
    </rPh>
    <rPh sb="228" eb="230">
      <t>ウワマワ</t>
    </rPh>
    <rPh sb="235" eb="237">
      <t>コンゴ</t>
    </rPh>
    <rPh sb="238" eb="240">
      <t>レイワ</t>
    </rPh>
    <rPh sb="241" eb="243">
      <t>ネンド</t>
    </rPh>
    <rPh sb="244" eb="246">
      <t>サクテイ</t>
    </rPh>
    <rPh sb="258" eb="260">
      <t>ケイカク</t>
    </rPh>
    <rPh sb="261" eb="262">
      <t>モト</t>
    </rPh>
    <rPh sb="265" eb="267">
      <t>ジンコウ</t>
    </rPh>
    <rPh sb="267" eb="269">
      <t>ゲンショウ</t>
    </rPh>
    <rPh sb="270" eb="272">
      <t>コウリョ</t>
    </rPh>
    <rPh sb="274" eb="277">
      <t>ケイカクテキ</t>
    </rPh>
    <rPh sb="284" eb="286">
      <t>ジッシ</t>
    </rPh>
    <rPh sb="300" eb="301">
      <t>ア</t>
    </rPh>
    <rPh sb="313" eb="314">
      <t>テン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</si>
</sst>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47.04</c:v>
                </c:pt>
                <c:pt idx="4">
                  <c:v>47.04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78.900000000000006</c:v>
                </c:pt>
                <c:pt idx="4">
                  <c:v>79.489999999999995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118.92</c:v>
                </c:pt>
                <c:pt idx="4">
                  <c:v>103.65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49.19</c:v>
                </c:pt>
                <c:pt idx="4">
                  <c:v>49.9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27.92</c:v>
                </c:pt>
                <c:pt idx="4">
                  <c:v>50.35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884.09</c:v>
                </c:pt>
                <c:pt idx="4">
                  <c:v>849.42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75.95</c:v>
                </c:pt>
                <c:pt idx="4">
                  <c:v>50.39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275.57</c:v>
                </c:pt>
                <c:pt idx="4">
                  <c:v>435.94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R44" workbookViewId="0">
      <selection activeCell="BK74" sqref="BK7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佐呂間町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4646</v>
      </c>
      <c r="AM8" s="21"/>
      <c r="AN8" s="21"/>
      <c r="AO8" s="21"/>
      <c r="AP8" s="21"/>
      <c r="AQ8" s="21"/>
      <c r="AR8" s="21"/>
      <c r="AS8" s="21"/>
      <c r="AT8" s="7">
        <f>データ!T6</f>
        <v>404.94</v>
      </c>
      <c r="AU8" s="7"/>
      <c r="AV8" s="7"/>
      <c r="AW8" s="7"/>
      <c r="AX8" s="7"/>
      <c r="AY8" s="7"/>
      <c r="AZ8" s="7"/>
      <c r="BA8" s="7"/>
      <c r="BB8" s="7">
        <f>データ!U6</f>
        <v>11.47</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83.28</v>
      </c>
      <c r="J10" s="7"/>
      <c r="K10" s="7"/>
      <c r="L10" s="7"/>
      <c r="M10" s="7"/>
      <c r="N10" s="7"/>
      <c r="O10" s="7"/>
      <c r="P10" s="7">
        <f>データ!P6</f>
        <v>53.93</v>
      </c>
      <c r="Q10" s="7"/>
      <c r="R10" s="7"/>
      <c r="S10" s="7"/>
      <c r="T10" s="7"/>
      <c r="U10" s="7"/>
      <c r="V10" s="7"/>
      <c r="W10" s="7">
        <f>データ!Q6</f>
        <v>68.430000000000007</v>
      </c>
      <c r="X10" s="7"/>
      <c r="Y10" s="7"/>
      <c r="Z10" s="7"/>
      <c r="AA10" s="7"/>
      <c r="AB10" s="7"/>
      <c r="AC10" s="7"/>
      <c r="AD10" s="21">
        <f>データ!R6</f>
        <v>4510</v>
      </c>
      <c r="AE10" s="21"/>
      <c r="AF10" s="21"/>
      <c r="AG10" s="21"/>
      <c r="AH10" s="21"/>
      <c r="AI10" s="21"/>
      <c r="AJ10" s="21"/>
      <c r="AK10" s="2"/>
      <c r="AL10" s="21">
        <f>データ!V6</f>
        <v>2447</v>
      </c>
      <c r="AM10" s="21"/>
      <c r="AN10" s="21"/>
      <c r="AO10" s="21"/>
      <c r="AP10" s="21"/>
      <c r="AQ10" s="21"/>
      <c r="AR10" s="21"/>
      <c r="AS10" s="21"/>
      <c r="AT10" s="7">
        <f>データ!W6</f>
        <v>1.8199999999999998</v>
      </c>
      <c r="AU10" s="7"/>
      <c r="AV10" s="7"/>
      <c r="AW10" s="7"/>
      <c r="AX10" s="7"/>
      <c r="AY10" s="7"/>
      <c r="AZ10" s="7"/>
      <c r="BA10" s="7"/>
      <c r="BB10" s="7">
        <f>データ!X6</f>
        <v>1344.51</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3YeJopzqaDrYbXhRXpB+OTrseSR1OC7pk2JuV2Y+Vs0UJZDYkBjQ1C0nbz+7RY7LMp1/3I8ywlO9JsOBcwfmA==" saltValue="OVNi5ZZEUOkBFEXgh3sjC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15521</v>
      </c>
      <c r="D6" s="61">
        <f t="shared" si="1"/>
        <v>46</v>
      </c>
      <c r="E6" s="61">
        <f t="shared" si="1"/>
        <v>17</v>
      </c>
      <c r="F6" s="61">
        <f t="shared" si="1"/>
        <v>4</v>
      </c>
      <c r="G6" s="61">
        <f t="shared" si="1"/>
        <v>0</v>
      </c>
      <c r="H6" s="61" t="str">
        <f t="shared" si="1"/>
        <v>北海道　佐呂間町</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83.28</v>
      </c>
      <c r="P6" s="69">
        <f t="shared" si="1"/>
        <v>53.93</v>
      </c>
      <c r="Q6" s="69">
        <f t="shared" si="1"/>
        <v>68.430000000000007</v>
      </c>
      <c r="R6" s="69">
        <f t="shared" si="1"/>
        <v>4510</v>
      </c>
      <c r="S6" s="69">
        <f t="shared" si="1"/>
        <v>4646</v>
      </c>
      <c r="T6" s="69">
        <f t="shared" si="1"/>
        <v>404.94</v>
      </c>
      <c r="U6" s="69">
        <f t="shared" si="1"/>
        <v>11.47</v>
      </c>
      <c r="V6" s="69">
        <f t="shared" si="1"/>
        <v>2447</v>
      </c>
      <c r="W6" s="69">
        <f t="shared" si="1"/>
        <v>1.8199999999999998</v>
      </c>
      <c r="X6" s="69">
        <f t="shared" si="1"/>
        <v>1344.51</v>
      </c>
      <c r="Y6" s="77" t="str">
        <f t="shared" ref="Y6:AH6" si="2">IF(Y7="",NA(),Y7)</f>
        <v>-</v>
      </c>
      <c r="Z6" s="77" t="str">
        <f t="shared" si="2"/>
        <v>-</v>
      </c>
      <c r="AA6" s="77" t="str">
        <f t="shared" si="2"/>
        <v>-</v>
      </c>
      <c r="AB6" s="77">
        <f t="shared" si="2"/>
        <v>118.92</v>
      </c>
      <c r="AC6" s="77">
        <f t="shared" si="2"/>
        <v>103.65</v>
      </c>
      <c r="AD6" s="77" t="str">
        <f t="shared" si="2"/>
        <v>-</v>
      </c>
      <c r="AE6" s="77" t="str">
        <f t="shared" si="2"/>
        <v>-</v>
      </c>
      <c r="AF6" s="77" t="str">
        <f t="shared" si="2"/>
        <v>-</v>
      </c>
      <c r="AG6" s="77">
        <f t="shared" si="2"/>
        <v>107.11</v>
      </c>
      <c r="AH6" s="77">
        <f t="shared" si="2"/>
        <v>106.38</v>
      </c>
      <c r="AI6" s="69" t="str">
        <f>IF(AI7="","",IF(AI7="-","【-】","【"&amp;SUBSTITUTE(TEXT(AI7,"#,##0.00"),"-","△")&amp;"】"))</f>
        <v>【105.07】</v>
      </c>
      <c r="AJ6" s="77" t="str">
        <f t="shared" ref="AJ6:AS6" si="3">IF(AJ7="",NA(),AJ7)</f>
        <v>-</v>
      </c>
      <c r="AK6" s="77" t="str">
        <f t="shared" si="3"/>
        <v>-</v>
      </c>
      <c r="AL6" s="77" t="str">
        <f t="shared" si="3"/>
        <v>-</v>
      </c>
      <c r="AM6" s="69">
        <f t="shared" si="3"/>
        <v>0</v>
      </c>
      <c r="AN6" s="69">
        <f t="shared" si="3"/>
        <v>0</v>
      </c>
      <c r="AO6" s="77" t="str">
        <f t="shared" si="3"/>
        <v>-</v>
      </c>
      <c r="AP6" s="77" t="str">
        <f t="shared" si="3"/>
        <v>-</v>
      </c>
      <c r="AQ6" s="77" t="str">
        <f t="shared" si="3"/>
        <v>-</v>
      </c>
      <c r="AR6" s="77">
        <f t="shared" si="3"/>
        <v>69.540000000000006</v>
      </c>
      <c r="AS6" s="77">
        <f t="shared" si="3"/>
        <v>70.63</v>
      </c>
      <c r="AT6" s="69" t="str">
        <f>IF(AT7="","",IF(AT7="-","【-】","【"&amp;SUBSTITUTE(TEXT(AT7,"#,##0.00"),"-","△")&amp;"】"))</f>
        <v>【63.54】</v>
      </c>
      <c r="AU6" s="77" t="str">
        <f t="shared" ref="AU6:BD6" si="4">IF(AU7="",NA(),AU7)</f>
        <v>-</v>
      </c>
      <c r="AV6" s="77" t="str">
        <f t="shared" si="4"/>
        <v>-</v>
      </c>
      <c r="AW6" s="77" t="str">
        <f t="shared" si="4"/>
        <v>-</v>
      </c>
      <c r="AX6" s="77">
        <f t="shared" si="4"/>
        <v>27.92</v>
      </c>
      <c r="AY6" s="77">
        <f t="shared" si="4"/>
        <v>50.35</v>
      </c>
      <c r="AZ6" s="77" t="str">
        <f t="shared" si="4"/>
        <v>-</v>
      </c>
      <c r="BA6" s="77" t="str">
        <f t="shared" si="4"/>
        <v>-</v>
      </c>
      <c r="BB6" s="77" t="str">
        <f t="shared" si="4"/>
        <v>-</v>
      </c>
      <c r="BC6" s="77">
        <f t="shared" si="4"/>
        <v>50.63</v>
      </c>
      <c r="BD6" s="77">
        <f t="shared" si="4"/>
        <v>53.28</v>
      </c>
      <c r="BE6" s="69" t="str">
        <f>IF(BE7="","",IF(BE7="-","【-】","【"&amp;SUBSTITUTE(TEXT(BE7,"#,##0.00"),"-","△")&amp;"】"))</f>
        <v>【50.90】</v>
      </c>
      <c r="BF6" s="77" t="str">
        <f t="shared" ref="BF6:BO6" si="5">IF(BF7="",NA(),BF7)</f>
        <v>-</v>
      </c>
      <c r="BG6" s="77" t="str">
        <f t="shared" si="5"/>
        <v>-</v>
      </c>
      <c r="BH6" s="77" t="str">
        <f t="shared" si="5"/>
        <v>-</v>
      </c>
      <c r="BI6" s="77">
        <f t="shared" si="5"/>
        <v>884.09</v>
      </c>
      <c r="BJ6" s="77">
        <f t="shared" si="5"/>
        <v>849.42</v>
      </c>
      <c r="BK6" s="77" t="str">
        <f t="shared" si="5"/>
        <v>-</v>
      </c>
      <c r="BL6" s="77" t="str">
        <f t="shared" si="5"/>
        <v>-</v>
      </c>
      <c r="BM6" s="77" t="str">
        <f t="shared" si="5"/>
        <v>-</v>
      </c>
      <c r="BN6" s="77">
        <f t="shared" si="5"/>
        <v>1168.69</v>
      </c>
      <c r="BO6" s="77">
        <f t="shared" si="5"/>
        <v>1142.44</v>
      </c>
      <c r="BP6" s="69" t="str">
        <f>IF(BP7="","",IF(BP7="-","【-】","【"&amp;SUBSTITUTE(TEXT(BP7,"#,##0.00"),"-","△")&amp;"】"))</f>
        <v>【1,099.15】</v>
      </c>
      <c r="BQ6" s="77" t="str">
        <f t="shared" ref="BQ6:BZ6" si="6">IF(BQ7="",NA(),BQ7)</f>
        <v>-</v>
      </c>
      <c r="BR6" s="77" t="str">
        <f t="shared" si="6"/>
        <v>-</v>
      </c>
      <c r="BS6" s="77" t="str">
        <f t="shared" si="6"/>
        <v>-</v>
      </c>
      <c r="BT6" s="77">
        <f t="shared" si="6"/>
        <v>75.95</v>
      </c>
      <c r="BU6" s="77">
        <f t="shared" si="6"/>
        <v>50.39</v>
      </c>
      <c r="BV6" s="77" t="str">
        <f t="shared" si="6"/>
        <v>-</v>
      </c>
      <c r="BW6" s="77" t="str">
        <f t="shared" si="6"/>
        <v>-</v>
      </c>
      <c r="BX6" s="77" t="str">
        <f t="shared" si="6"/>
        <v>-</v>
      </c>
      <c r="BY6" s="77">
        <f t="shared" si="6"/>
        <v>70.709999999999994</v>
      </c>
      <c r="BZ6" s="77">
        <f t="shared" si="6"/>
        <v>66.63</v>
      </c>
      <c r="CA6" s="69" t="str">
        <f>IF(CA7="","",IF(CA7="-","【-】","【"&amp;SUBSTITUTE(TEXT(CA7,"#,##0.00"),"-","△")&amp;"】"))</f>
        <v>【72.92】</v>
      </c>
      <c r="CB6" s="77" t="str">
        <f t="shared" ref="CB6:CK6" si="7">IF(CB7="",NA(),CB7)</f>
        <v>-</v>
      </c>
      <c r="CC6" s="77" t="str">
        <f t="shared" si="7"/>
        <v>-</v>
      </c>
      <c r="CD6" s="77" t="str">
        <f t="shared" si="7"/>
        <v>-</v>
      </c>
      <c r="CE6" s="77">
        <f t="shared" si="7"/>
        <v>275.57</v>
      </c>
      <c r="CF6" s="77">
        <f t="shared" si="7"/>
        <v>435.94</v>
      </c>
      <c r="CG6" s="77" t="str">
        <f t="shared" si="7"/>
        <v>-</v>
      </c>
      <c r="CH6" s="77" t="str">
        <f t="shared" si="7"/>
        <v>-</v>
      </c>
      <c r="CI6" s="77" t="str">
        <f t="shared" si="7"/>
        <v>-</v>
      </c>
      <c r="CJ6" s="77">
        <f t="shared" si="7"/>
        <v>233.15</v>
      </c>
      <c r="CK6" s="77">
        <f t="shared" si="7"/>
        <v>252.17</v>
      </c>
      <c r="CL6" s="69" t="str">
        <f>IF(CL7="","",IF(CL7="-","【-】","【"&amp;SUBSTITUTE(TEXT(CL7,"#,##0.00"),"-","△")&amp;"】"))</f>
        <v>【225.78】</v>
      </c>
      <c r="CM6" s="77" t="str">
        <f t="shared" ref="CM6:CV6" si="8">IF(CM7="",NA(),CM7)</f>
        <v>-</v>
      </c>
      <c r="CN6" s="77" t="str">
        <f t="shared" si="8"/>
        <v>-</v>
      </c>
      <c r="CO6" s="77" t="str">
        <f t="shared" si="8"/>
        <v>-</v>
      </c>
      <c r="CP6" s="77">
        <f t="shared" si="8"/>
        <v>47.04</v>
      </c>
      <c r="CQ6" s="77">
        <f t="shared" si="8"/>
        <v>47.04</v>
      </c>
      <c r="CR6" s="77" t="str">
        <f t="shared" si="8"/>
        <v>-</v>
      </c>
      <c r="CS6" s="77" t="str">
        <f t="shared" si="8"/>
        <v>-</v>
      </c>
      <c r="CT6" s="77" t="str">
        <f t="shared" si="8"/>
        <v>-</v>
      </c>
      <c r="CU6" s="77">
        <f t="shared" si="8"/>
        <v>42.09</v>
      </c>
      <c r="CV6" s="77">
        <f t="shared" si="8"/>
        <v>42.15</v>
      </c>
      <c r="CW6" s="69" t="str">
        <f>IF(CW7="","",IF(CW7="-","【-】","【"&amp;SUBSTITUTE(TEXT(CW7,"#,##0.00"),"-","△")&amp;"】"))</f>
        <v>【43.17】</v>
      </c>
      <c r="CX6" s="77" t="str">
        <f t="shared" ref="CX6:DG6" si="9">IF(CX7="",NA(),CX7)</f>
        <v>-</v>
      </c>
      <c r="CY6" s="77" t="str">
        <f t="shared" si="9"/>
        <v>-</v>
      </c>
      <c r="CZ6" s="77" t="str">
        <f t="shared" si="9"/>
        <v>-</v>
      </c>
      <c r="DA6" s="77">
        <f t="shared" si="9"/>
        <v>78.900000000000006</v>
      </c>
      <c r="DB6" s="77">
        <f t="shared" si="9"/>
        <v>79.489999999999995</v>
      </c>
      <c r="DC6" s="77" t="str">
        <f t="shared" si="9"/>
        <v>-</v>
      </c>
      <c r="DD6" s="77" t="str">
        <f t="shared" si="9"/>
        <v>-</v>
      </c>
      <c r="DE6" s="77" t="str">
        <f t="shared" si="9"/>
        <v>-</v>
      </c>
      <c r="DF6" s="77">
        <f t="shared" si="9"/>
        <v>84.73</v>
      </c>
      <c r="DG6" s="77">
        <f t="shared" si="9"/>
        <v>84.21</v>
      </c>
      <c r="DH6" s="69" t="str">
        <f>IF(DH7="","",IF(DH7="-","【-】","【"&amp;SUBSTITUTE(TEXT(DH7,"#,##0.00"),"-","△")&amp;"】"))</f>
        <v>【86.31】</v>
      </c>
      <c r="DI6" s="77" t="str">
        <f t="shared" ref="DI6:DR6" si="10">IF(DI7="",NA(),DI7)</f>
        <v>-</v>
      </c>
      <c r="DJ6" s="77" t="str">
        <f t="shared" si="10"/>
        <v>-</v>
      </c>
      <c r="DK6" s="77" t="str">
        <f t="shared" si="10"/>
        <v>-</v>
      </c>
      <c r="DL6" s="77">
        <f t="shared" si="10"/>
        <v>49.19</v>
      </c>
      <c r="DM6" s="77">
        <f t="shared" si="10"/>
        <v>49.9</v>
      </c>
      <c r="DN6" s="77" t="str">
        <f t="shared" si="10"/>
        <v>-</v>
      </c>
      <c r="DO6" s="77" t="str">
        <f t="shared" si="10"/>
        <v>-</v>
      </c>
      <c r="DP6" s="77" t="str">
        <f t="shared" si="10"/>
        <v>-</v>
      </c>
      <c r="DQ6" s="77">
        <f t="shared" si="10"/>
        <v>26.77</v>
      </c>
      <c r="DR6" s="77">
        <f t="shared" si="10"/>
        <v>27.46</v>
      </c>
      <c r="DS6" s="69" t="str">
        <f>IF(DS7="","",IF(DS7="-","【-】","【"&amp;SUBSTITUTE(TEXT(DS7,"#,##0.00"),"-","△")&amp;"】"))</f>
        <v>【30.82】</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77">
        <f t="shared" si="11"/>
        <v>7.0000000000000007e-002</v>
      </c>
      <c r="EC6" s="77">
        <f t="shared" si="11"/>
        <v>2.e-002</v>
      </c>
      <c r="ED6" s="69" t="str">
        <f>IF(ED7="","",IF(ED7="-","【-】","【"&amp;SUBSTITUTE(TEXT(ED7,"#,##0.00"),"-","△")&amp;"】"))</f>
        <v>【0.06】</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77">
        <f t="shared" si="12"/>
        <v>6.e-002</v>
      </c>
      <c r="EN6" s="77">
        <f t="shared" si="12"/>
        <v>5.e-002</v>
      </c>
      <c r="EO6" s="69" t="str">
        <f>IF(EO7="","",IF(EO7="-","【-】","【"&amp;SUBSTITUTE(TEXT(EO7,"#,##0.00"),"-","△")&amp;"】"))</f>
        <v>【0.15】</v>
      </c>
    </row>
    <row r="7" spans="1:148" s="55" customFormat="1">
      <c r="A7" s="56"/>
      <c r="B7" s="62">
        <v>2024</v>
      </c>
      <c r="C7" s="62">
        <v>15521</v>
      </c>
      <c r="D7" s="62">
        <v>46</v>
      </c>
      <c r="E7" s="62">
        <v>17</v>
      </c>
      <c r="F7" s="62">
        <v>4</v>
      </c>
      <c r="G7" s="62">
        <v>0</v>
      </c>
      <c r="H7" s="62" t="s">
        <v>96</v>
      </c>
      <c r="I7" s="62" t="s">
        <v>97</v>
      </c>
      <c r="J7" s="62" t="s">
        <v>98</v>
      </c>
      <c r="K7" s="62" t="s">
        <v>12</v>
      </c>
      <c r="L7" s="62" t="s">
        <v>99</v>
      </c>
      <c r="M7" s="62" t="s">
        <v>100</v>
      </c>
      <c r="N7" s="70" t="s">
        <v>101</v>
      </c>
      <c r="O7" s="70">
        <v>83.28</v>
      </c>
      <c r="P7" s="70">
        <v>53.93</v>
      </c>
      <c r="Q7" s="70">
        <v>68.430000000000007</v>
      </c>
      <c r="R7" s="70">
        <v>4510</v>
      </c>
      <c r="S7" s="70">
        <v>4646</v>
      </c>
      <c r="T7" s="70">
        <v>404.94</v>
      </c>
      <c r="U7" s="70">
        <v>11.47</v>
      </c>
      <c r="V7" s="70">
        <v>2447</v>
      </c>
      <c r="W7" s="70">
        <v>1.8199999999999998</v>
      </c>
      <c r="X7" s="70">
        <v>1344.51</v>
      </c>
      <c r="Y7" s="70" t="s">
        <v>101</v>
      </c>
      <c r="Z7" s="70" t="s">
        <v>101</v>
      </c>
      <c r="AA7" s="70" t="s">
        <v>101</v>
      </c>
      <c r="AB7" s="70">
        <v>118.92</v>
      </c>
      <c r="AC7" s="70">
        <v>103.65</v>
      </c>
      <c r="AD7" s="70" t="s">
        <v>101</v>
      </c>
      <c r="AE7" s="70" t="s">
        <v>101</v>
      </c>
      <c r="AF7" s="70" t="s">
        <v>101</v>
      </c>
      <c r="AG7" s="70">
        <v>107.11</v>
      </c>
      <c r="AH7" s="70">
        <v>106.38</v>
      </c>
      <c r="AI7" s="70">
        <v>105.07</v>
      </c>
      <c r="AJ7" s="70" t="s">
        <v>101</v>
      </c>
      <c r="AK7" s="70" t="s">
        <v>101</v>
      </c>
      <c r="AL7" s="70" t="s">
        <v>101</v>
      </c>
      <c r="AM7" s="70">
        <v>0</v>
      </c>
      <c r="AN7" s="70">
        <v>0</v>
      </c>
      <c r="AO7" s="70" t="s">
        <v>101</v>
      </c>
      <c r="AP7" s="70" t="s">
        <v>101</v>
      </c>
      <c r="AQ7" s="70" t="s">
        <v>101</v>
      </c>
      <c r="AR7" s="70">
        <v>69.540000000000006</v>
      </c>
      <c r="AS7" s="70">
        <v>70.63</v>
      </c>
      <c r="AT7" s="70">
        <v>63.54</v>
      </c>
      <c r="AU7" s="70" t="s">
        <v>101</v>
      </c>
      <c r="AV7" s="70" t="s">
        <v>101</v>
      </c>
      <c r="AW7" s="70" t="s">
        <v>101</v>
      </c>
      <c r="AX7" s="70">
        <v>27.92</v>
      </c>
      <c r="AY7" s="70">
        <v>50.35</v>
      </c>
      <c r="AZ7" s="70" t="s">
        <v>101</v>
      </c>
      <c r="BA7" s="70" t="s">
        <v>101</v>
      </c>
      <c r="BB7" s="70" t="s">
        <v>101</v>
      </c>
      <c r="BC7" s="70">
        <v>50.63</v>
      </c>
      <c r="BD7" s="70">
        <v>53.28</v>
      </c>
      <c r="BE7" s="70">
        <v>50.9</v>
      </c>
      <c r="BF7" s="70" t="s">
        <v>101</v>
      </c>
      <c r="BG7" s="70" t="s">
        <v>101</v>
      </c>
      <c r="BH7" s="70" t="s">
        <v>101</v>
      </c>
      <c r="BI7" s="70">
        <v>884.09</v>
      </c>
      <c r="BJ7" s="70">
        <v>849.42</v>
      </c>
      <c r="BK7" s="70" t="s">
        <v>101</v>
      </c>
      <c r="BL7" s="70" t="s">
        <v>101</v>
      </c>
      <c r="BM7" s="70" t="s">
        <v>101</v>
      </c>
      <c r="BN7" s="70">
        <v>1168.69</v>
      </c>
      <c r="BO7" s="70">
        <v>1142.44</v>
      </c>
      <c r="BP7" s="70">
        <v>1099.1500000000001</v>
      </c>
      <c r="BQ7" s="70" t="s">
        <v>101</v>
      </c>
      <c r="BR7" s="70" t="s">
        <v>101</v>
      </c>
      <c r="BS7" s="70" t="s">
        <v>101</v>
      </c>
      <c r="BT7" s="70">
        <v>75.95</v>
      </c>
      <c r="BU7" s="70">
        <v>50.39</v>
      </c>
      <c r="BV7" s="70" t="s">
        <v>101</v>
      </c>
      <c r="BW7" s="70" t="s">
        <v>101</v>
      </c>
      <c r="BX7" s="70" t="s">
        <v>101</v>
      </c>
      <c r="BY7" s="70">
        <v>70.709999999999994</v>
      </c>
      <c r="BZ7" s="70">
        <v>66.63</v>
      </c>
      <c r="CA7" s="70">
        <v>72.92</v>
      </c>
      <c r="CB7" s="70" t="s">
        <v>101</v>
      </c>
      <c r="CC7" s="70" t="s">
        <v>101</v>
      </c>
      <c r="CD7" s="70" t="s">
        <v>101</v>
      </c>
      <c r="CE7" s="70">
        <v>275.57</v>
      </c>
      <c r="CF7" s="70">
        <v>435.94</v>
      </c>
      <c r="CG7" s="70" t="s">
        <v>101</v>
      </c>
      <c r="CH7" s="70" t="s">
        <v>101</v>
      </c>
      <c r="CI7" s="70" t="s">
        <v>101</v>
      </c>
      <c r="CJ7" s="70">
        <v>233.15</v>
      </c>
      <c r="CK7" s="70">
        <v>252.17</v>
      </c>
      <c r="CL7" s="70">
        <v>225.78</v>
      </c>
      <c r="CM7" s="70" t="s">
        <v>101</v>
      </c>
      <c r="CN7" s="70" t="s">
        <v>101</v>
      </c>
      <c r="CO7" s="70" t="s">
        <v>101</v>
      </c>
      <c r="CP7" s="70">
        <v>47.04</v>
      </c>
      <c r="CQ7" s="70">
        <v>47.04</v>
      </c>
      <c r="CR7" s="70" t="s">
        <v>101</v>
      </c>
      <c r="CS7" s="70" t="s">
        <v>101</v>
      </c>
      <c r="CT7" s="70" t="s">
        <v>101</v>
      </c>
      <c r="CU7" s="70">
        <v>42.09</v>
      </c>
      <c r="CV7" s="70">
        <v>42.15</v>
      </c>
      <c r="CW7" s="70">
        <v>43.17</v>
      </c>
      <c r="CX7" s="70" t="s">
        <v>101</v>
      </c>
      <c r="CY7" s="70" t="s">
        <v>101</v>
      </c>
      <c r="CZ7" s="70" t="s">
        <v>101</v>
      </c>
      <c r="DA7" s="70">
        <v>78.900000000000006</v>
      </c>
      <c r="DB7" s="70">
        <v>79.489999999999995</v>
      </c>
      <c r="DC7" s="70" t="s">
        <v>101</v>
      </c>
      <c r="DD7" s="70" t="s">
        <v>101</v>
      </c>
      <c r="DE7" s="70" t="s">
        <v>101</v>
      </c>
      <c r="DF7" s="70">
        <v>84.73</v>
      </c>
      <c r="DG7" s="70">
        <v>84.21</v>
      </c>
      <c r="DH7" s="70">
        <v>86.31</v>
      </c>
      <c r="DI7" s="70" t="s">
        <v>101</v>
      </c>
      <c r="DJ7" s="70" t="s">
        <v>101</v>
      </c>
      <c r="DK7" s="70" t="s">
        <v>101</v>
      </c>
      <c r="DL7" s="70">
        <v>49.19</v>
      </c>
      <c r="DM7" s="70">
        <v>49.9</v>
      </c>
      <c r="DN7" s="70" t="s">
        <v>101</v>
      </c>
      <c r="DO7" s="70" t="s">
        <v>101</v>
      </c>
      <c r="DP7" s="70" t="s">
        <v>101</v>
      </c>
      <c r="DQ7" s="70">
        <v>26.77</v>
      </c>
      <c r="DR7" s="70">
        <v>27.46</v>
      </c>
      <c r="DS7" s="70">
        <v>30.82</v>
      </c>
      <c r="DT7" s="70" t="s">
        <v>101</v>
      </c>
      <c r="DU7" s="70" t="s">
        <v>101</v>
      </c>
      <c r="DV7" s="70" t="s">
        <v>101</v>
      </c>
      <c r="DW7" s="70">
        <v>0</v>
      </c>
      <c r="DX7" s="70">
        <v>0</v>
      </c>
      <c r="DY7" s="70" t="s">
        <v>101</v>
      </c>
      <c r="DZ7" s="70" t="s">
        <v>101</v>
      </c>
      <c r="EA7" s="70" t="s">
        <v>101</v>
      </c>
      <c r="EB7" s="70">
        <v>7.0000000000000007e-002</v>
      </c>
      <c r="EC7" s="70">
        <v>2.e-002</v>
      </c>
      <c r="ED7" s="70">
        <v>6.e-002</v>
      </c>
      <c r="EE7" s="70" t="s">
        <v>101</v>
      </c>
      <c r="EF7" s="70" t="s">
        <v>101</v>
      </c>
      <c r="EG7" s="70" t="s">
        <v>101</v>
      </c>
      <c r="EH7" s="70">
        <v>0</v>
      </c>
      <c r="EI7" s="70">
        <v>0</v>
      </c>
      <c r="EJ7" s="70" t="s">
        <v>101</v>
      </c>
      <c r="EK7" s="70" t="s">
        <v>101</v>
      </c>
      <c r="EL7" s="70" t="s">
        <v>101</v>
      </c>
      <c r="EM7" s="70">
        <v>6.e-002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飯田 篤史</cp:lastModifiedBy>
  <dcterms:created xsi:type="dcterms:W3CDTF">2025-12-23T06:08:10Z</dcterms:created>
  <dcterms:modified xsi:type="dcterms:W3CDTF">2026-02-04T23:17:04Z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2026-02-04T23:17:04Z</vt:filetime>
  </property>
</Properties>
</file>