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3Y7J5FRnXUlMgZETPcq2Gr1DTbdGwho8JRdhZ9/FVJRca7U7ZztqaUmAGth9r/zO2Hb1pVI3ACTlLsnJDnec8Q==" workbookSaltValue="RuTNGygfrFR/uVqL84QNdg=="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<sst xmlns="http://schemas.openxmlformats.org/spreadsheetml/2006/main" xmlns:r="http://schemas.openxmlformats.org/officeDocument/2006/relationships" count="111" uniqueCount="111">
  <si>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</si>
  <si>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</si>
  <si>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</si>
  <si>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</si>
  <si>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</si>
  <si>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</si>
  <si>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</si>
  <si>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</si>
  <si>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</si>
  <si>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</si>
  <si>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</si>
  <si>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</si>
  <si>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</si>
  <si>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</si>
  <si>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</si>
  <si>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</si>
  <si>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</si>
  <si>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</si>
  <si>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</si>
  <si>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</si>
  <si>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</si>
  <si>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</si>
  <si>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</si>
  <si>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</si>
  <si>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C3</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</si>
  <si>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</si>
  <si>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</si>
  <si>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</si>
  <si>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</si>
  <si>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</si>
  <si>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</si>
  <si>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</si>
  <si>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</si>
  <si>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</si>
  <si>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</si>
  <si>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</si>
  <si>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</si>
  <si>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</si>
  <si>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</si>
  <si>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</si>
  <si>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</si>
  <si>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</si>
  <si>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</si>
  <si>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</si>
  <si>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</si>
  <si>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</si>
  <si>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</si>
  <si>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</si>
  <si>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</si>
  <si>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</si>
  <si>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</si>
  <si>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</si>
  <si>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</si>
  <si>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</si>
  <si>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</si>
  <si>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</si>
  <si>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</si>
  <si>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</si>
  <si>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</si>
  <si>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</si>
  <si>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</si>
  <si>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</si>
  <si>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</si>
  <si>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</si>
  <si>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</si>
  <si>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</si>
  <si>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</si>
  <si>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</si>
  <si>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</si>
  <si>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</si>
  <si>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</si>
  <si>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</si>
  <si>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</si>
  <si>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</si>
  <si>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</si>
  <si>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</si>
  <si>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</si>
  <si>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</si>
  <si>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</si>
  <si>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</si>
  <si>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</si>
  <si>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</si>
  <si>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</si>
  <si>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</si>
  <si>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</si>
  <si>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</si>
  <si>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</si>
  <si>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</si>
  <si>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</si>
  <si>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</si>
  <si>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</si>
  <si>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</si>
  <si>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</si>
  <si>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</si>
  <si>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佐呂間町</t>
  </si>
  <si>
    <t>法適用</t>
  </si>
  <si>
    <t>水道事業</t>
  </si>
  <si>
    <t>簡易水道事業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</si>
  <si>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</si>
  <si>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</si>
  <si>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</si>
  <si>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</si>
  <si>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</si>
  <si>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</si>
  <si>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</si>
  <si>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</si>
  <si>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</si>
  <si>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</si>
  <si>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t>
    </r>
    <r>
      <rPr>
        <sz val="10"/>
        <color auto="1"/>
        <rFont val="ＭＳ ゴシック"/>
      </rPr>
      <t>類似団体平均と比較して給水原価が36.56円安く、料金回収率は62.10と同水準であることから、経営状況は平均的な状況であると考えている。
　経常収支比率は100.33％、累積欠損金比率は0％と経営が健全であることを示しているが、料金回収率が100％を下回っていることから一般会計からの補助金により経営が維持されていることが分かる。今後も給水人口の減少に伴う料金収入の減少が予測されることから、適切な収入確保のため料金の改定等の対策が必要になっている。
　債務の状況について、流動比率は95.11％と100％を下回っているが流動負債には建設改良費に充てる企業債が相当額含まれており、企業債の借入に際しては元利償還に対して有利な交付税措置の受けられる過疎対策事業費債を最大限活用しており、一概に支払い能力が不足しているとは考えていない。企業債の借入残高はここ数年減少が続いていたが、大規模施設整備事業として平成26年度から実施している若佐簡易水道区域拡張事業、並びに令和2年度から実施している佐呂間簡易水道基幹改良事業の影響で増加に転じている。それでも企業債残高対給水収益比率は類似団体平均より55.71％下回っており、必要な事業を適切な範囲で実施している。
　施設利用率及び有収率ともに類似団体平均と同程度の状況であり、施設の効率性の面では平均的な状況である。不明水対策として毎年度実施している町内全域漏水調査（2～3地区選定）を継続して実施することにより、今後も効率性の向上を図っていく。</t>
    </r>
  </si>
  <si>
    <r>
      <t>　</t>
    </r>
    <r>
      <rPr>
        <sz val="10"/>
        <color auto="1"/>
        <rFont val="ＭＳ ゴシック"/>
      </rPr>
      <t>有形固定資産減価償却率は類似団体と同程度であるが、管路経年化率について管路延長の2割弱を占める昭和58年度に整備した管路が法定耐用年数である40年を経過、昨年度までは類似団体平均とほぼ同程度の水準だったが大きく超過した状況に変わった。ただし昭和45年ごろ整備され供用開始から50年以上経過している最も古い管路について、若佐簡易水道区域拡張事業、佐呂間簡易水道基幹改良事の中で更新工事を実施するなど管路の老朽化対策を進めており、管路更新率は類似団体の平均を大きく上回っている。</t>
    </r>
    <rPh sb="13" eb="15">
      <t>ルイジ</t>
    </rPh>
    <rPh sb="15" eb="17">
      <t>ダンタイ</t>
    </rPh>
    <rPh sb="18" eb="21">
      <t>ドウテイド</t>
    </rPh>
    <rPh sb="26" eb="28">
      <t>カンロ</t>
    </rPh>
    <rPh sb="28" eb="31">
      <t>ケイネンカ</t>
    </rPh>
    <rPh sb="31" eb="32">
      <t>リツ</t>
    </rPh>
    <rPh sb="36" eb="38">
      <t>カンロ</t>
    </rPh>
    <rPh sb="38" eb="40">
      <t>エンチョウ</t>
    </rPh>
    <rPh sb="42" eb="43">
      <t>ワリ</t>
    </rPh>
    <rPh sb="43" eb="44">
      <t>ジャク</t>
    </rPh>
    <rPh sb="45" eb="46">
      <t>シ</t>
    </rPh>
    <rPh sb="48" eb="50">
      <t>ショウワ</t>
    </rPh>
    <rPh sb="52" eb="53">
      <t>ネン</t>
    </rPh>
    <rPh sb="53" eb="54">
      <t>ド</t>
    </rPh>
    <rPh sb="55" eb="57">
      <t>セイビ</t>
    </rPh>
    <rPh sb="59" eb="61">
      <t>カンロ</t>
    </rPh>
    <rPh sb="62" eb="64">
      <t>ホウテイ</t>
    </rPh>
    <rPh sb="64" eb="66">
      <t>タイヨウ</t>
    </rPh>
    <rPh sb="66" eb="68">
      <t>ネンスウ</t>
    </rPh>
    <rPh sb="73" eb="74">
      <t>ネン</t>
    </rPh>
    <rPh sb="75" eb="77">
      <t>ケイカ</t>
    </rPh>
    <rPh sb="78" eb="81">
      <t>サクネンド</t>
    </rPh>
    <rPh sb="84" eb="86">
      <t>ルイジ</t>
    </rPh>
    <rPh sb="86" eb="88">
      <t>ダンタイ</t>
    </rPh>
    <rPh sb="88" eb="90">
      <t>ヘイキン</t>
    </rPh>
    <rPh sb="93" eb="96">
      <t>ドウテイド</t>
    </rPh>
    <rPh sb="97" eb="99">
      <t>スイジュン</t>
    </rPh>
    <rPh sb="103" eb="104">
      <t>オオ</t>
    </rPh>
    <rPh sb="106" eb="108">
      <t>チョウカ</t>
    </rPh>
    <rPh sb="110" eb="112">
      <t>ジョウキョウ</t>
    </rPh>
    <rPh sb="113" eb="114">
      <t>カ</t>
    </rPh>
    <rPh sb="132" eb="134">
      <t>キョウヨウ</t>
    </rPh>
    <rPh sb="149" eb="150">
      <t>モット</t>
    </rPh>
    <rPh sb="151" eb="152">
      <t>フル</t>
    </rPh>
    <rPh sb="153" eb="155">
      <t>カンロ</t>
    </rPh>
    <rPh sb="186" eb="187">
      <t>ナカ</t>
    </rPh>
    <rPh sb="188" eb="190">
      <t>コウシン</t>
    </rPh>
    <rPh sb="190" eb="192">
      <t>コウジ</t>
    </rPh>
    <rPh sb="193" eb="195">
      <t>ジッシ</t>
    </rPh>
    <rPh sb="199" eb="201">
      <t>カンロ</t>
    </rPh>
    <rPh sb="202" eb="205">
      <t>ロウキュウカ</t>
    </rPh>
    <rPh sb="205" eb="207">
      <t>タイサク</t>
    </rPh>
    <rPh sb="208" eb="209">
      <t>スス</t>
    </rPh>
    <rPh sb="220" eb="222">
      <t>ルイジ</t>
    </rPh>
    <rPh sb="222" eb="224">
      <t>ダンタイ</t>
    </rPh>
    <rPh sb="225" eb="227">
      <t>ヘイキン</t>
    </rPh>
    <rPh sb="228" eb="229">
      <t>オオ</t>
    </rPh>
    <rPh sb="231" eb="233">
      <t>ウワマワ</t>
    </rPh>
    <phoneticPr fontId="1"/>
  </si>
  <si>
    <r>
      <t>　本町簡易水道事業の経営の健全性について、類似団体との比較は概ね平均的な状態であると考えられるが、今後も給水人口の減少が進んでいく中で、一般会計への依存を抑えつつ、経常収支比率を維持し料金回収率を100％に近づけるためには料金の改定を含めた対策が必要となっている。</t>
    </r>
    <r>
      <rPr>
        <sz val="10"/>
        <color auto="1"/>
        <rFont val="ＭＳ ゴシック"/>
      </rPr>
      <t xml:space="preserve">
　また施設の効率化及び老朽化の状況について、類似団体と比較して管路の老朽化が進んでいる状況が明らかになったが、対策として類似団体平均を上回る管路の更新を実施しており、今後も管路の老朽化対策は継続して行っていく。
　これらの課題に対応するため、令和5年度にアセットマネジメントを策定、令和6年度には経営戦略の改定を実施しており、それらの計画に基づいた対策を着実に進めていく。</t>
    </r>
    <rPh sb="164" eb="166">
      <t>カンロ</t>
    </rPh>
    <rPh sb="167" eb="170">
      <t>ロウキュウカ</t>
    </rPh>
    <rPh sb="171" eb="172">
      <t>スス</t>
    </rPh>
    <rPh sb="176" eb="178">
      <t>ジョウキョウ</t>
    </rPh>
    <rPh sb="179" eb="180">
      <t>アキ</t>
    </rPh>
    <rPh sb="188" eb="190">
      <t>タイサク</t>
    </rPh>
    <rPh sb="193" eb="195">
      <t>ルイジ</t>
    </rPh>
    <rPh sb="195" eb="197">
      <t>ダンタイ</t>
    </rPh>
    <rPh sb="197" eb="199">
      <t>ヘイキン</t>
    </rPh>
    <rPh sb="200" eb="202">
      <t>ウワマワ</t>
    </rPh>
    <rPh sb="203" eb="205">
      <t>カンロ</t>
    </rPh>
    <rPh sb="206" eb="208">
      <t>コウシン</t>
    </rPh>
    <rPh sb="209" eb="211">
      <t>ジッシ</t>
    </rPh>
    <rPh sb="216" eb="218">
      <t>コンゴ</t>
    </rPh>
    <rPh sb="219" eb="221">
      <t>カンロ</t>
    </rPh>
    <rPh sb="222" eb="225">
      <t>ロウキュウカ</t>
    </rPh>
    <rPh sb="225" eb="227">
      <t>タイサク</t>
    </rPh>
    <rPh sb="228" eb="230">
      <t>ケイゾク</t>
    </rPh>
    <rPh sb="232" eb="233">
      <t>オコナ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</si>
</sst>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4.2</c:v>
                </c:pt>
                <c:pt idx="4">
                  <c:v>1.99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c:v>
                </c:pt>
                <c:pt idx="1">
                  <c:v>0</c:v>
                </c:pt>
                <c:pt idx="2">
                  <c:v>0</c:v>
                </c:pt>
                <c:pt idx="3">
                  <c:v>0.49</c:v>
                </c:pt>
                <c:pt idx="4">
                  <c:v>0.32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56.18</c:v>
                </c:pt>
                <c:pt idx="4">
                  <c:v>52.14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0</c:v>
                </c:pt>
                <c:pt idx="1">
                  <c:v>0</c:v>
                </c:pt>
                <c:pt idx="2">
                  <c:v>0</c:v>
                </c:pt>
                <c:pt idx="3">
                  <c:v>53.4</c:v>
                </c:pt>
                <c:pt idx="4">
                  <c:v>54.69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70.22</c:v>
                </c:pt>
                <c:pt idx="4">
                  <c:v>73.510000000000005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0</c:v>
                </c:pt>
                <c:pt idx="1">
                  <c:v>0</c:v>
                </c:pt>
                <c:pt idx="2">
                  <c:v>0</c:v>
                </c:pt>
                <c:pt idx="3">
                  <c:v>72.53</c:v>
                </c:pt>
                <c:pt idx="4">
                  <c:v>71.44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103.79</c:v>
                </c:pt>
                <c:pt idx="4">
                  <c:v>100.33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0</c:v>
                </c:pt>
                <c:pt idx="1">
                  <c:v>0</c:v>
                </c:pt>
                <c:pt idx="2">
                  <c:v>0</c:v>
                </c:pt>
                <c:pt idx="3">
                  <c:v>103.1</c:v>
                </c:pt>
                <c:pt idx="4">
                  <c:v>101.77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38.31</c:v>
                </c:pt>
                <c:pt idx="4">
                  <c:v>37.99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0</c:v>
                </c:pt>
                <c:pt idx="1">
                  <c:v>0</c:v>
                </c:pt>
                <c:pt idx="2">
                  <c:v>0</c:v>
                </c:pt>
                <c:pt idx="3">
                  <c:v>40.46</c:v>
                </c:pt>
                <c:pt idx="4">
                  <c:v>37.1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21.99</c:v>
                </c:pt>
                <c:pt idx="4">
                  <c:v>41.48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0</c:v>
                </c:pt>
                <c:pt idx="1">
                  <c:v>0</c:v>
                </c:pt>
                <c:pt idx="2">
                  <c:v>0</c:v>
                </c:pt>
                <c:pt idx="3">
                  <c:v>22.77</c:v>
                </c:pt>
                <c:pt idx="4">
                  <c:v>18.22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c:v>0</c:v>
                </c:pt>
                <c:pt idx="2">
                  <c:v>0</c:v>
                </c:pt>
                <c:pt idx="3">
                  <c:v>27.32</c:v>
                </c:pt>
                <c:pt idx="4">
                  <c:v>16.12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81.81</c:v>
                </c:pt>
                <c:pt idx="4">
                  <c:v>95.11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0</c:v>
                </c:pt>
                <c:pt idx="1">
                  <c:v>0</c:v>
                </c:pt>
                <c:pt idx="2">
                  <c:v>0</c:v>
                </c:pt>
                <c:pt idx="3">
                  <c:v>217.55</c:v>
                </c:pt>
                <c:pt idx="4">
                  <c:v>157.71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836.99</c:v>
                </c:pt>
                <c:pt idx="4">
                  <c:v>903.26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0</c:v>
                </c:pt>
                <c:pt idx="1">
                  <c:v>0</c:v>
                </c:pt>
                <c:pt idx="2">
                  <c:v>0</c:v>
                </c:pt>
                <c:pt idx="3">
                  <c:v>916.17</c:v>
                </c:pt>
                <c:pt idx="4">
                  <c:v>958.97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64.94</c:v>
                </c:pt>
                <c:pt idx="4">
                  <c:v>62.1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0</c:v>
                </c:pt>
                <c:pt idx="1">
                  <c:v>0</c:v>
                </c:pt>
                <c:pt idx="2">
                  <c:v>0</c:v>
                </c:pt>
                <c:pt idx="3">
                  <c:v>63.95</c:v>
                </c:pt>
                <c:pt idx="4">
                  <c:v>61.25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227.3</c:v>
                </c:pt>
                <c:pt idx="4">
                  <c:v>243.27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0</c:v>
                </c:pt>
                <c:pt idx="1">
                  <c:v>0</c:v>
                </c:pt>
                <c:pt idx="2">
                  <c:v>0</c:v>
                </c:pt>
                <c:pt idx="3">
                  <c:v>263.56</c:v>
                </c:pt>
                <c:pt idx="4">
                  <c:v>279.83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【26.96】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【142.39】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【48.33】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【56.19】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【35.50】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【16.16】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W10" workbookViewId="0">
      <selection activeCell="CA70" sqref="CA70"/>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佐呂間町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6</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C3</v>
      </c>
      <c r="X8" s="26"/>
      <c r="Y8" s="26"/>
      <c r="Z8" s="26"/>
      <c r="AA8" s="26"/>
      <c r="AB8" s="26"/>
      <c r="AC8" s="26"/>
      <c r="AD8" s="26" t="str">
        <f>データ!$M$6</f>
        <v>非設置</v>
      </c>
      <c r="AE8" s="26"/>
      <c r="AF8" s="26"/>
      <c r="AG8" s="26"/>
      <c r="AH8" s="26"/>
      <c r="AI8" s="26"/>
      <c r="AJ8" s="26"/>
      <c r="AK8" s="2"/>
      <c r="AL8" s="29">
        <f>データ!$R$6</f>
        <v>4646</v>
      </c>
      <c r="AM8" s="29"/>
      <c r="AN8" s="29"/>
      <c r="AO8" s="29"/>
      <c r="AP8" s="29"/>
      <c r="AQ8" s="29"/>
      <c r="AR8" s="29"/>
      <c r="AS8" s="29"/>
      <c r="AT8" s="7">
        <f>データ!$S$6</f>
        <v>404.94</v>
      </c>
      <c r="AU8" s="15"/>
      <c r="AV8" s="15"/>
      <c r="AW8" s="15"/>
      <c r="AX8" s="15"/>
      <c r="AY8" s="15"/>
      <c r="AZ8" s="15"/>
      <c r="BA8" s="15"/>
      <c r="BB8" s="27">
        <f>データ!$T$6</f>
        <v>11.47</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25</v>
      </c>
      <c r="J9" s="13"/>
      <c r="K9" s="13"/>
      <c r="L9" s="13"/>
      <c r="M9" s="13"/>
      <c r="N9" s="13"/>
      <c r="O9" s="22"/>
      <c r="P9" s="25" t="s">
        <v>27</v>
      </c>
      <c r="Q9" s="25"/>
      <c r="R9" s="25"/>
      <c r="S9" s="25"/>
      <c r="T9" s="25"/>
      <c r="U9" s="25"/>
      <c r="V9" s="25"/>
      <c r="W9" s="25" t="s">
        <v>22</v>
      </c>
      <c r="X9" s="25"/>
      <c r="Y9" s="25"/>
      <c r="Z9" s="25"/>
      <c r="AA9" s="25"/>
      <c r="AB9" s="25"/>
      <c r="AC9" s="25"/>
      <c r="AD9" s="2"/>
      <c r="AE9" s="2"/>
      <c r="AF9" s="2"/>
      <c r="AG9" s="2"/>
      <c r="AH9" s="2"/>
      <c r="AI9" s="2"/>
      <c r="AJ9" s="2"/>
      <c r="AK9" s="2"/>
      <c r="AL9" s="25" t="s">
        <v>30</v>
      </c>
      <c r="AM9" s="25"/>
      <c r="AN9" s="25"/>
      <c r="AO9" s="25"/>
      <c r="AP9" s="25"/>
      <c r="AQ9" s="25"/>
      <c r="AR9" s="25"/>
      <c r="AS9" s="25"/>
      <c r="AT9" s="5" t="s">
        <v>32</v>
      </c>
      <c r="AU9" s="13"/>
      <c r="AV9" s="13"/>
      <c r="AW9" s="13"/>
      <c r="AX9" s="13"/>
      <c r="AY9" s="13"/>
      <c r="AZ9" s="13"/>
      <c r="BA9" s="13"/>
      <c r="BB9" s="25" t="s">
        <v>1</v>
      </c>
      <c r="BC9" s="25"/>
      <c r="BD9" s="25"/>
      <c r="BE9" s="25"/>
      <c r="BF9" s="25"/>
      <c r="BG9" s="25"/>
      <c r="BH9" s="25"/>
      <c r="BI9" s="25"/>
      <c r="BJ9" s="3"/>
      <c r="BK9" s="3"/>
      <c r="BL9" s="37" t="s">
        <v>33</v>
      </c>
      <c r="BM9" s="47"/>
      <c r="BN9" s="54" t="s">
        <v>35</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84.27</v>
      </c>
      <c r="J10" s="15"/>
      <c r="K10" s="15"/>
      <c r="L10" s="15"/>
      <c r="M10" s="15"/>
      <c r="N10" s="15"/>
      <c r="O10" s="24"/>
      <c r="P10" s="27">
        <f>データ!$P$6</f>
        <v>96.56</v>
      </c>
      <c r="Q10" s="27"/>
      <c r="R10" s="27"/>
      <c r="S10" s="27"/>
      <c r="T10" s="27"/>
      <c r="U10" s="27"/>
      <c r="V10" s="27"/>
      <c r="W10" s="29">
        <f>データ!$Q$6</f>
        <v>4510</v>
      </c>
      <c r="X10" s="29"/>
      <c r="Y10" s="29"/>
      <c r="Z10" s="29"/>
      <c r="AA10" s="29"/>
      <c r="AB10" s="29"/>
      <c r="AC10" s="29"/>
      <c r="AD10" s="2"/>
      <c r="AE10" s="2"/>
      <c r="AF10" s="2"/>
      <c r="AG10" s="2"/>
      <c r="AH10" s="2"/>
      <c r="AI10" s="2"/>
      <c r="AJ10" s="2"/>
      <c r="AK10" s="2"/>
      <c r="AL10" s="29">
        <f>データ!$U$6</f>
        <v>4381</v>
      </c>
      <c r="AM10" s="29"/>
      <c r="AN10" s="29"/>
      <c r="AO10" s="29"/>
      <c r="AP10" s="29"/>
      <c r="AQ10" s="29"/>
      <c r="AR10" s="29"/>
      <c r="AS10" s="29"/>
      <c r="AT10" s="7">
        <f>データ!$V$6</f>
        <v>100.52</v>
      </c>
      <c r="AU10" s="15"/>
      <c r="AV10" s="15"/>
      <c r="AW10" s="15"/>
      <c r="AX10" s="15"/>
      <c r="AY10" s="15"/>
      <c r="AZ10" s="15"/>
      <c r="BA10" s="15"/>
      <c r="BB10" s="27">
        <f>データ!$W$6</f>
        <v>43.58</v>
      </c>
      <c r="BC10" s="27"/>
      <c r="BD10" s="27"/>
      <c r="BE10" s="27"/>
      <c r="BF10" s="27"/>
      <c r="BG10" s="27"/>
      <c r="BH10" s="27"/>
      <c r="BI10" s="27"/>
      <c r="BJ10" s="2"/>
      <c r="BK10" s="2"/>
      <c r="BL10" s="38" t="s">
        <v>37</v>
      </c>
      <c r="BM10" s="48"/>
      <c r="BN10" s="55" t="s">
        <v>39</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108</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48</v>
      </c>
      <c r="F84" s="12" t="s">
        <v>50</v>
      </c>
      <c r="G84" s="12" t="s">
        <v>51</v>
      </c>
      <c r="H84" s="12" t="s">
        <v>44</v>
      </c>
      <c r="I84" s="12" t="s">
        <v>11</v>
      </c>
      <c r="J84" s="12" t="s">
        <v>28</v>
      </c>
      <c r="K84" s="12" t="s">
        <v>52</v>
      </c>
      <c r="L84" s="12" t="s">
        <v>54</v>
      </c>
      <c r="M84" s="12" t="s">
        <v>34</v>
      </c>
      <c r="N84" s="12" t="s">
        <v>56</v>
      </c>
      <c r="O84" s="12" t="s">
        <v>58</v>
      </c>
    </row>
    <row r="85" spans="1:78" hidden="1">
      <c r="B85" s="12"/>
      <c r="C85" s="12"/>
      <c r="D85" s="12"/>
      <c r="E85" s="12" t="str">
        <f>データ!AH6</f>
        <v>【102.02】</v>
      </c>
      <c r="F85" s="12" t="str">
        <f>データ!AS6</f>
        <v>【26.96】</v>
      </c>
      <c r="G85" s="12" t="str">
        <f>データ!BD6</f>
        <v>【142.39】</v>
      </c>
      <c r="H85" s="12" t="str">
        <f>データ!BO6</f>
        <v>【1,043.36】</v>
      </c>
      <c r="I85" s="12" t="str">
        <f>データ!BZ6</f>
        <v>【56.19】</v>
      </c>
      <c r="J85" s="12" t="str">
        <f>データ!CK6</f>
        <v>【285.60】</v>
      </c>
      <c r="K85" s="12" t="str">
        <f>データ!CV6</f>
        <v>【48.33】</v>
      </c>
      <c r="L85" s="12" t="str">
        <f>データ!DG6</f>
        <v>【70.34】</v>
      </c>
      <c r="M85" s="12" t="str">
        <f>データ!DR6</f>
        <v>【35.50】</v>
      </c>
      <c r="N85" s="12" t="str">
        <f>データ!EC6</f>
        <v>【16.16】</v>
      </c>
      <c r="O85" s="12" t="str">
        <f>データ!EN6</f>
        <v>【0.28】</v>
      </c>
    </row>
  </sheetData>
  <sheetProtection algorithmName="SHA-512" hashValue="XIhJ/z3w1VI3NeyygHXHEniljji7aT4EmIzSTavexaVPdkIb/Zjg+byIpVl6hVgtPfaKWzKXXRKpRCkuGG6DBg==" saltValue="YX7GXERL3RVZLwPhT0wSr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49</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53</v>
      </c>
      <c r="C3" s="67" t="s">
        <v>61</v>
      </c>
      <c r="D3" s="67" t="s">
        <v>38</v>
      </c>
      <c r="E3" s="67" t="s">
        <v>8</v>
      </c>
      <c r="F3" s="67" t="s">
        <v>7</v>
      </c>
      <c r="G3" s="67" t="s">
        <v>26</v>
      </c>
      <c r="H3" s="74" t="s">
        <v>31</v>
      </c>
      <c r="I3" s="77"/>
      <c r="J3" s="77"/>
      <c r="K3" s="77"/>
      <c r="L3" s="77"/>
      <c r="M3" s="77"/>
      <c r="N3" s="77"/>
      <c r="O3" s="77"/>
      <c r="P3" s="77"/>
      <c r="Q3" s="77"/>
      <c r="R3" s="77"/>
      <c r="S3" s="77"/>
      <c r="T3" s="77"/>
      <c r="U3" s="77"/>
      <c r="V3" s="77"/>
      <c r="W3" s="81"/>
      <c r="X3" s="83" t="s">
        <v>57</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55</v>
      </c>
      <c r="Y4" s="84"/>
      <c r="Z4" s="84"/>
      <c r="AA4" s="84"/>
      <c r="AB4" s="84"/>
      <c r="AC4" s="84"/>
      <c r="AD4" s="84"/>
      <c r="AE4" s="84"/>
      <c r="AF4" s="84"/>
      <c r="AG4" s="84"/>
      <c r="AH4" s="84"/>
      <c r="AI4" s="84" t="s">
        <v>47</v>
      </c>
      <c r="AJ4" s="84"/>
      <c r="AK4" s="84"/>
      <c r="AL4" s="84"/>
      <c r="AM4" s="84"/>
      <c r="AN4" s="84"/>
      <c r="AO4" s="84"/>
      <c r="AP4" s="84"/>
      <c r="AQ4" s="84"/>
      <c r="AR4" s="84"/>
      <c r="AS4" s="84"/>
      <c r="AT4" s="84" t="s">
        <v>41</v>
      </c>
      <c r="AU4" s="84"/>
      <c r="AV4" s="84"/>
      <c r="AW4" s="84"/>
      <c r="AX4" s="84"/>
      <c r="AY4" s="84"/>
      <c r="AZ4" s="84"/>
      <c r="BA4" s="84"/>
      <c r="BB4" s="84"/>
      <c r="BC4" s="84"/>
      <c r="BD4" s="84"/>
      <c r="BE4" s="84" t="s">
        <v>4</v>
      </c>
      <c r="BF4" s="84"/>
      <c r="BG4" s="84"/>
      <c r="BH4" s="84"/>
      <c r="BI4" s="84"/>
      <c r="BJ4" s="84"/>
      <c r="BK4" s="84"/>
      <c r="BL4" s="84"/>
      <c r="BM4" s="84"/>
      <c r="BN4" s="84"/>
      <c r="BO4" s="84"/>
      <c r="BP4" s="84" t="s">
        <v>36</v>
      </c>
      <c r="BQ4" s="84"/>
      <c r="BR4" s="84"/>
      <c r="BS4" s="84"/>
      <c r="BT4" s="84"/>
      <c r="BU4" s="84"/>
      <c r="BV4" s="84"/>
      <c r="BW4" s="84"/>
      <c r="BX4" s="84"/>
      <c r="BY4" s="84"/>
      <c r="BZ4" s="84"/>
      <c r="CA4" s="84" t="s">
        <v>63</v>
      </c>
      <c r="CB4" s="84"/>
      <c r="CC4" s="84"/>
      <c r="CD4" s="84"/>
      <c r="CE4" s="84"/>
      <c r="CF4" s="84"/>
      <c r="CG4" s="84"/>
      <c r="CH4" s="84"/>
      <c r="CI4" s="84"/>
      <c r="CJ4" s="84"/>
      <c r="CK4" s="84"/>
      <c r="CL4" s="84" t="s">
        <v>65</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3</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29</v>
      </c>
      <c r="B5" s="69"/>
      <c r="C5" s="69"/>
      <c r="D5" s="69"/>
      <c r="E5" s="69"/>
      <c r="F5" s="69"/>
      <c r="G5" s="69"/>
      <c r="H5" s="76" t="s">
        <v>60</v>
      </c>
      <c r="I5" s="76" t="s">
        <v>69</v>
      </c>
      <c r="J5" s="76" t="s">
        <v>70</v>
      </c>
      <c r="K5" s="76" t="s">
        <v>71</v>
      </c>
      <c r="L5" s="76" t="s">
        <v>72</v>
      </c>
      <c r="M5" s="76" t="s">
        <v>6</v>
      </c>
      <c r="N5" s="76" t="s">
        <v>73</v>
      </c>
      <c r="O5" s="76" t="s">
        <v>74</v>
      </c>
      <c r="P5" s="76" t="s">
        <v>75</v>
      </c>
      <c r="Q5" s="76" t="s">
        <v>76</v>
      </c>
      <c r="R5" s="76" t="s">
        <v>77</v>
      </c>
      <c r="S5" s="76" t="s">
        <v>78</v>
      </c>
      <c r="T5" s="76" t="s">
        <v>64</v>
      </c>
      <c r="U5" s="76" t="s">
        <v>79</v>
      </c>
      <c r="V5" s="76" t="s">
        <v>80</v>
      </c>
      <c r="W5" s="76" t="s">
        <v>81</v>
      </c>
      <c r="X5" s="76" t="s">
        <v>82</v>
      </c>
      <c r="Y5" s="76" t="s">
        <v>83</v>
      </c>
      <c r="Z5" s="76" t="s">
        <v>84</v>
      </c>
      <c r="AA5" s="76" t="s">
        <v>85</v>
      </c>
      <c r="AB5" s="76" t="s">
        <v>86</v>
      </c>
      <c r="AC5" s="76" t="s">
        <v>88</v>
      </c>
      <c r="AD5" s="76" t="s">
        <v>89</v>
      </c>
      <c r="AE5" s="76" t="s">
        <v>90</v>
      </c>
      <c r="AF5" s="76" t="s">
        <v>91</v>
      </c>
      <c r="AG5" s="76" t="s">
        <v>92</v>
      </c>
      <c r="AH5" s="76" t="s">
        <v>46</v>
      </c>
      <c r="AI5" s="76" t="s">
        <v>82</v>
      </c>
      <c r="AJ5" s="76" t="s">
        <v>83</v>
      </c>
      <c r="AK5" s="76" t="s">
        <v>84</v>
      </c>
      <c r="AL5" s="76" t="s">
        <v>85</v>
      </c>
      <c r="AM5" s="76" t="s">
        <v>86</v>
      </c>
      <c r="AN5" s="76" t="s">
        <v>88</v>
      </c>
      <c r="AO5" s="76" t="s">
        <v>89</v>
      </c>
      <c r="AP5" s="76" t="s">
        <v>90</v>
      </c>
      <c r="AQ5" s="76" t="s">
        <v>91</v>
      </c>
      <c r="AR5" s="76" t="s">
        <v>92</v>
      </c>
      <c r="AS5" s="76" t="s">
        <v>87</v>
      </c>
      <c r="AT5" s="76" t="s">
        <v>82</v>
      </c>
      <c r="AU5" s="76" t="s">
        <v>83</v>
      </c>
      <c r="AV5" s="76" t="s">
        <v>84</v>
      </c>
      <c r="AW5" s="76" t="s">
        <v>85</v>
      </c>
      <c r="AX5" s="76" t="s">
        <v>86</v>
      </c>
      <c r="AY5" s="76" t="s">
        <v>88</v>
      </c>
      <c r="AZ5" s="76" t="s">
        <v>89</v>
      </c>
      <c r="BA5" s="76" t="s">
        <v>90</v>
      </c>
      <c r="BB5" s="76" t="s">
        <v>91</v>
      </c>
      <c r="BC5" s="76" t="s">
        <v>92</v>
      </c>
      <c r="BD5" s="76" t="s">
        <v>87</v>
      </c>
      <c r="BE5" s="76" t="s">
        <v>82</v>
      </c>
      <c r="BF5" s="76" t="s">
        <v>83</v>
      </c>
      <c r="BG5" s="76" t="s">
        <v>84</v>
      </c>
      <c r="BH5" s="76" t="s">
        <v>85</v>
      </c>
      <c r="BI5" s="76" t="s">
        <v>86</v>
      </c>
      <c r="BJ5" s="76" t="s">
        <v>88</v>
      </c>
      <c r="BK5" s="76" t="s">
        <v>89</v>
      </c>
      <c r="BL5" s="76" t="s">
        <v>90</v>
      </c>
      <c r="BM5" s="76" t="s">
        <v>91</v>
      </c>
      <c r="BN5" s="76" t="s">
        <v>92</v>
      </c>
      <c r="BO5" s="76" t="s">
        <v>87</v>
      </c>
      <c r="BP5" s="76" t="s">
        <v>82</v>
      </c>
      <c r="BQ5" s="76" t="s">
        <v>83</v>
      </c>
      <c r="BR5" s="76" t="s">
        <v>84</v>
      </c>
      <c r="BS5" s="76" t="s">
        <v>85</v>
      </c>
      <c r="BT5" s="76" t="s">
        <v>86</v>
      </c>
      <c r="BU5" s="76" t="s">
        <v>88</v>
      </c>
      <c r="BV5" s="76" t="s">
        <v>89</v>
      </c>
      <c r="BW5" s="76" t="s">
        <v>90</v>
      </c>
      <c r="BX5" s="76" t="s">
        <v>91</v>
      </c>
      <c r="BY5" s="76" t="s">
        <v>92</v>
      </c>
      <c r="BZ5" s="76" t="s">
        <v>87</v>
      </c>
      <c r="CA5" s="76" t="s">
        <v>82</v>
      </c>
      <c r="CB5" s="76" t="s">
        <v>83</v>
      </c>
      <c r="CC5" s="76" t="s">
        <v>84</v>
      </c>
      <c r="CD5" s="76" t="s">
        <v>85</v>
      </c>
      <c r="CE5" s="76" t="s">
        <v>86</v>
      </c>
      <c r="CF5" s="76" t="s">
        <v>88</v>
      </c>
      <c r="CG5" s="76" t="s">
        <v>89</v>
      </c>
      <c r="CH5" s="76" t="s">
        <v>90</v>
      </c>
      <c r="CI5" s="76" t="s">
        <v>91</v>
      </c>
      <c r="CJ5" s="76" t="s">
        <v>92</v>
      </c>
      <c r="CK5" s="76" t="s">
        <v>87</v>
      </c>
      <c r="CL5" s="76" t="s">
        <v>82</v>
      </c>
      <c r="CM5" s="76" t="s">
        <v>83</v>
      </c>
      <c r="CN5" s="76" t="s">
        <v>84</v>
      </c>
      <c r="CO5" s="76" t="s">
        <v>85</v>
      </c>
      <c r="CP5" s="76" t="s">
        <v>86</v>
      </c>
      <c r="CQ5" s="76" t="s">
        <v>88</v>
      </c>
      <c r="CR5" s="76" t="s">
        <v>89</v>
      </c>
      <c r="CS5" s="76" t="s">
        <v>90</v>
      </c>
      <c r="CT5" s="76" t="s">
        <v>91</v>
      </c>
      <c r="CU5" s="76" t="s">
        <v>92</v>
      </c>
      <c r="CV5" s="76" t="s">
        <v>87</v>
      </c>
      <c r="CW5" s="76" t="s">
        <v>82</v>
      </c>
      <c r="CX5" s="76" t="s">
        <v>83</v>
      </c>
      <c r="CY5" s="76" t="s">
        <v>84</v>
      </c>
      <c r="CZ5" s="76" t="s">
        <v>85</v>
      </c>
      <c r="DA5" s="76" t="s">
        <v>86</v>
      </c>
      <c r="DB5" s="76" t="s">
        <v>88</v>
      </c>
      <c r="DC5" s="76" t="s">
        <v>89</v>
      </c>
      <c r="DD5" s="76" t="s">
        <v>90</v>
      </c>
      <c r="DE5" s="76" t="s">
        <v>91</v>
      </c>
      <c r="DF5" s="76" t="s">
        <v>92</v>
      </c>
      <c r="DG5" s="76" t="s">
        <v>87</v>
      </c>
      <c r="DH5" s="76" t="s">
        <v>82</v>
      </c>
      <c r="DI5" s="76" t="s">
        <v>83</v>
      </c>
      <c r="DJ5" s="76" t="s">
        <v>84</v>
      </c>
      <c r="DK5" s="76" t="s">
        <v>85</v>
      </c>
      <c r="DL5" s="76" t="s">
        <v>86</v>
      </c>
      <c r="DM5" s="76" t="s">
        <v>88</v>
      </c>
      <c r="DN5" s="76" t="s">
        <v>89</v>
      </c>
      <c r="DO5" s="76" t="s">
        <v>90</v>
      </c>
      <c r="DP5" s="76" t="s">
        <v>91</v>
      </c>
      <c r="DQ5" s="76" t="s">
        <v>92</v>
      </c>
      <c r="DR5" s="76" t="s">
        <v>87</v>
      </c>
      <c r="DS5" s="76" t="s">
        <v>82</v>
      </c>
      <c r="DT5" s="76" t="s">
        <v>83</v>
      </c>
      <c r="DU5" s="76" t="s">
        <v>84</v>
      </c>
      <c r="DV5" s="76" t="s">
        <v>85</v>
      </c>
      <c r="DW5" s="76" t="s">
        <v>86</v>
      </c>
      <c r="DX5" s="76" t="s">
        <v>88</v>
      </c>
      <c r="DY5" s="76" t="s">
        <v>89</v>
      </c>
      <c r="DZ5" s="76" t="s">
        <v>90</v>
      </c>
      <c r="EA5" s="76" t="s">
        <v>91</v>
      </c>
      <c r="EB5" s="76" t="s">
        <v>92</v>
      </c>
      <c r="EC5" s="76" t="s">
        <v>87</v>
      </c>
      <c r="ED5" s="76" t="s">
        <v>82</v>
      </c>
      <c r="EE5" s="76" t="s">
        <v>83</v>
      </c>
      <c r="EF5" s="76" t="s">
        <v>84</v>
      </c>
      <c r="EG5" s="76" t="s">
        <v>85</v>
      </c>
      <c r="EH5" s="76" t="s">
        <v>86</v>
      </c>
      <c r="EI5" s="76" t="s">
        <v>88</v>
      </c>
      <c r="EJ5" s="76" t="s">
        <v>89</v>
      </c>
      <c r="EK5" s="76" t="s">
        <v>90</v>
      </c>
      <c r="EL5" s="76" t="s">
        <v>91</v>
      </c>
      <c r="EM5" s="76" t="s">
        <v>92</v>
      </c>
      <c r="EN5" s="76" t="s">
        <v>87</v>
      </c>
    </row>
    <row r="6" spans="1:144" s="64" customFormat="1">
      <c r="A6" s="65" t="s">
        <v>93</v>
      </c>
      <c r="B6" s="70">
        <f t="shared" ref="B6:W6" si="1">B7</f>
        <v>2024</v>
      </c>
      <c r="C6" s="70">
        <f t="shared" si="1"/>
        <v>15521</v>
      </c>
      <c r="D6" s="70">
        <f t="shared" si="1"/>
        <v>46</v>
      </c>
      <c r="E6" s="70">
        <f t="shared" si="1"/>
        <v>1</v>
      </c>
      <c r="F6" s="70">
        <f t="shared" si="1"/>
        <v>0</v>
      </c>
      <c r="G6" s="70">
        <f t="shared" si="1"/>
        <v>5</v>
      </c>
      <c r="H6" s="70" t="str">
        <f t="shared" si="1"/>
        <v>北海道　佐呂間町</v>
      </c>
      <c r="I6" s="70" t="str">
        <f t="shared" si="1"/>
        <v>法適用</v>
      </c>
      <c r="J6" s="70" t="str">
        <f t="shared" si="1"/>
        <v>水道事業</v>
      </c>
      <c r="K6" s="70" t="str">
        <f t="shared" si="1"/>
        <v>簡易水道事業</v>
      </c>
      <c r="L6" s="70" t="str">
        <f t="shared" si="1"/>
        <v>C3</v>
      </c>
      <c r="M6" s="70" t="str">
        <f t="shared" si="1"/>
        <v>非設置</v>
      </c>
      <c r="N6" s="79" t="str">
        <f t="shared" si="1"/>
        <v>-</v>
      </c>
      <c r="O6" s="79">
        <f t="shared" si="1"/>
        <v>84.27</v>
      </c>
      <c r="P6" s="79">
        <f t="shared" si="1"/>
        <v>96.56</v>
      </c>
      <c r="Q6" s="79">
        <f t="shared" si="1"/>
        <v>4510</v>
      </c>
      <c r="R6" s="79">
        <f t="shared" si="1"/>
        <v>4646</v>
      </c>
      <c r="S6" s="79">
        <f t="shared" si="1"/>
        <v>404.94</v>
      </c>
      <c r="T6" s="79">
        <f t="shared" si="1"/>
        <v>11.47</v>
      </c>
      <c r="U6" s="79">
        <f t="shared" si="1"/>
        <v>4381</v>
      </c>
      <c r="V6" s="79">
        <f t="shared" si="1"/>
        <v>100.52</v>
      </c>
      <c r="W6" s="79">
        <f t="shared" si="1"/>
        <v>43.58</v>
      </c>
      <c r="X6" s="85" t="str">
        <f t="shared" ref="X6:AG6" si="2">IF(X7="",NA(),X7)</f>
        <v>-</v>
      </c>
      <c r="Y6" s="85" t="str">
        <f t="shared" si="2"/>
        <v>-</v>
      </c>
      <c r="Z6" s="85" t="str">
        <f t="shared" si="2"/>
        <v>-</v>
      </c>
      <c r="AA6" s="85">
        <f t="shared" si="2"/>
        <v>103.79</v>
      </c>
      <c r="AB6" s="85">
        <f t="shared" si="2"/>
        <v>100.33</v>
      </c>
      <c r="AC6" s="85" t="str">
        <f t="shared" si="2"/>
        <v>-</v>
      </c>
      <c r="AD6" s="85" t="str">
        <f t="shared" si="2"/>
        <v>-</v>
      </c>
      <c r="AE6" s="85" t="str">
        <f t="shared" si="2"/>
        <v>-</v>
      </c>
      <c r="AF6" s="85">
        <f t="shared" si="2"/>
        <v>103.1</v>
      </c>
      <c r="AG6" s="85">
        <f t="shared" si="2"/>
        <v>101.77</v>
      </c>
      <c r="AH6" s="79" t="str">
        <f>IF(AH7="","",IF(AH7="-","【-】","【"&amp;SUBSTITUTE(TEXT(AH7,"#,##0.00"),"-","△")&amp;"】"))</f>
        <v>【102.02】</v>
      </c>
      <c r="AI6" s="85" t="str">
        <f t="shared" ref="AI6:AR6" si="3">IF(AI7="",NA(),AI7)</f>
        <v>-</v>
      </c>
      <c r="AJ6" s="85" t="str">
        <f t="shared" si="3"/>
        <v>-</v>
      </c>
      <c r="AK6" s="85" t="str">
        <f t="shared" si="3"/>
        <v>-</v>
      </c>
      <c r="AL6" s="79">
        <f t="shared" si="3"/>
        <v>0</v>
      </c>
      <c r="AM6" s="79">
        <f t="shared" si="3"/>
        <v>0</v>
      </c>
      <c r="AN6" s="85" t="str">
        <f t="shared" si="3"/>
        <v>-</v>
      </c>
      <c r="AO6" s="85" t="str">
        <f t="shared" si="3"/>
        <v>-</v>
      </c>
      <c r="AP6" s="85" t="str">
        <f t="shared" si="3"/>
        <v>-</v>
      </c>
      <c r="AQ6" s="85">
        <f t="shared" si="3"/>
        <v>27.32</v>
      </c>
      <c r="AR6" s="85">
        <f t="shared" si="3"/>
        <v>16.12</v>
      </c>
      <c r="AS6" s="79" t="str">
        <f>IF(AS7="","",IF(AS7="-","【-】","【"&amp;SUBSTITUTE(TEXT(AS7,"#,##0.00"),"-","△")&amp;"】"))</f>
        <v>【26.96】</v>
      </c>
      <c r="AT6" s="85" t="str">
        <f t="shared" ref="AT6:BC6" si="4">IF(AT7="",NA(),AT7)</f>
        <v>-</v>
      </c>
      <c r="AU6" s="85" t="str">
        <f t="shared" si="4"/>
        <v>-</v>
      </c>
      <c r="AV6" s="85" t="str">
        <f t="shared" si="4"/>
        <v>-</v>
      </c>
      <c r="AW6" s="85">
        <f t="shared" si="4"/>
        <v>81.81</v>
      </c>
      <c r="AX6" s="85">
        <f t="shared" si="4"/>
        <v>95.11</v>
      </c>
      <c r="AY6" s="85" t="str">
        <f t="shared" si="4"/>
        <v>-</v>
      </c>
      <c r="AZ6" s="85" t="str">
        <f t="shared" si="4"/>
        <v>-</v>
      </c>
      <c r="BA6" s="85" t="str">
        <f t="shared" si="4"/>
        <v>-</v>
      </c>
      <c r="BB6" s="85">
        <f t="shared" si="4"/>
        <v>217.55</v>
      </c>
      <c r="BC6" s="85">
        <f t="shared" si="4"/>
        <v>157.71</v>
      </c>
      <c r="BD6" s="79" t="str">
        <f>IF(BD7="","",IF(BD7="-","【-】","【"&amp;SUBSTITUTE(TEXT(BD7,"#,##0.00"),"-","△")&amp;"】"))</f>
        <v>【142.39】</v>
      </c>
      <c r="BE6" s="85" t="str">
        <f t="shared" ref="BE6:BN6" si="5">IF(BE7="",NA(),BE7)</f>
        <v>-</v>
      </c>
      <c r="BF6" s="85" t="str">
        <f t="shared" si="5"/>
        <v>-</v>
      </c>
      <c r="BG6" s="85" t="str">
        <f t="shared" si="5"/>
        <v>-</v>
      </c>
      <c r="BH6" s="85">
        <f t="shared" si="5"/>
        <v>836.99</v>
      </c>
      <c r="BI6" s="85">
        <f t="shared" si="5"/>
        <v>903.26</v>
      </c>
      <c r="BJ6" s="85" t="str">
        <f t="shared" si="5"/>
        <v>-</v>
      </c>
      <c r="BK6" s="85" t="str">
        <f t="shared" si="5"/>
        <v>-</v>
      </c>
      <c r="BL6" s="85" t="str">
        <f t="shared" si="5"/>
        <v>-</v>
      </c>
      <c r="BM6" s="85">
        <f t="shared" si="5"/>
        <v>916.17</v>
      </c>
      <c r="BN6" s="85">
        <f t="shared" si="5"/>
        <v>958.97</v>
      </c>
      <c r="BO6" s="79" t="str">
        <f>IF(BO7="","",IF(BO7="-","【-】","【"&amp;SUBSTITUTE(TEXT(BO7,"#,##0.00"),"-","△")&amp;"】"))</f>
        <v>【1,043.36】</v>
      </c>
      <c r="BP6" s="85" t="str">
        <f t="shared" ref="BP6:BY6" si="6">IF(BP7="",NA(),BP7)</f>
        <v>-</v>
      </c>
      <c r="BQ6" s="85" t="str">
        <f t="shared" si="6"/>
        <v>-</v>
      </c>
      <c r="BR6" s="85" t="str">
        <f t="shared" si="6"/>
        <v>-</v>
      </c>
      <c r="BS6" s="85">
        <f t="shared" si="6"/>
        <v>64.94</v>
      </c>
      <c r="BT6" s="85">
        <f t="shared" si="6"/>
        <v>62.1</v>
      </c>
      <c r="BU6" s="85" t="str">
        <f t="shared" si="6"/>
        <v>-</v>
      </c>
      <c r="BV6" s="85" t="str">
        <f t="shared" si="6"/>
        <v>-</v>
      </c>
      <c r="BW6" s="85" t="str">
        <f t="shared" si="6"/>
        <v>-</v>
      </c>
      <c r="BX6" s="85">
        <f t="shared" si="6"/>
        <v>63.95</v>
      </c>
      <c r="BY6" s="85">
        <f t="shared" si="6"/>
        <v>61.25</v>
      </c>
      <c r="BZ6" s="79" t="str">
        <f>IF(BZ7="","",IF(BZ7="-","【-】","【"&amp;SUBSTITUTE(TEXT(BZ7,"#,##0.00"),"-","△")&amp;"】"))</f>
        <v>【56.19】</v>
      </c>
      <c r="CA6" s="85" t="str">
        <f t="shared" ref="CA6:CJ6" si="7">IF(CA7="",NA(),CA7)</f>
        <v>-</v>
      </c>
      <c r="CB6" s="85" t="str">
        <f t="shared" si="7"/>
        <v>-</v>
      </c>
      <c r="CC6" s="85" t="str">
        <f t="shared" si="7"/>
        <v>-</v>
      </c>
      <c r="CD6" s="85">
        <f t="shared" si="7"/>
        <v>227.3</v>
      </c>
      <c r="CE6" s="85">
        <f t="shared" si="7"/>
        <v>243.27</v>
      </c>
      <c r="CF6" s="85" t="str">
        <f t="shared" si="7"/>
        <v>-</v>
      </c>
      <c r="CG6" s="85" t="str">
        <f t="shared" si="7"/>
        <v>-</v>
      </c>
      <c r="CH6" s="85" t="str">
        <f t="shared" si="7"/>
        <v>-</v>
      </c>
      <c r="CI6" s="85">
        <f t="shared" si="7"/>
        <v>263.56</v>
      </c>
      <c r="CJ6" s="85">
        <f t="shared" si="7"/>
        <v>279.83</v>
      </c>
      <c r="CK6" s="79" t="str">
        <f>IF(CK7="","",IF(CK7="-","【-】","【"&amp;SUBSTITUTE(TEXT(CK7,"#,##0.00"),"-","△")&amp;"】"))</f>
        <v>【285.60】</v>
      </c>
      <c r="CL6" s="85" t="str">
        <f t="shared" ref="CL6:CU6" si="8">IF(CL7="",NA(),CL7)</f>
        <v>-</v>
      </c>
      <c r="CM6" s="85" t="str">
        <f t="shared" si="8"/>
        <v>-</v>
      </c>
      <c r="CN6" s="85" t="str">
        <f t="shared" si="8"/>
        <v>-</v>
      </c>
      <c r="CO6" s="85">
        <f t="shared" si="8"/>
        <v>56.18</v>
      </c>
      <c r="CP6" s="85">
        <f t="shared" si="8"/>
        <v>52.14</v>
      </c>
      <c r="CQ6" s="85" t="str">
        <f t="shared" si="8"/>
        <v>-</v>
      </c>
      <c r="CR6" s="85" t="str">
        <f t="shared" si="8"/>
        <v>-</v>
      </c>
      <c r="CS6" s="85" t="str">
        <f t="shared" si="8"/>
        <v>-</v>
      </c>
      <c r="CT6" s="85">
        <f t="shared" si="8"/>
        <v>53.4</v>
      </c>
      <c r="CU6" s="85">
        <f t="shared" si="8"/>
        <v>54.69</v>
      </c>
      <c r="CV6" s="79" t="str">
        <f>IF(CV7="","",IF(CV7="-","【-】","【"&amp;SUBSTITUTE(TEXT(CV7,"#,##0.00"),"-","△")&amp;"】"))</f>
        <v>【48.33】</v>
      </c>
      <c r="CW6" s="85" t="str">
        <f t="shared" ref="CW6:DF6" si="9">IF(CW7="",NA(),CW7)</f>
        <v>-</v>
      </c>
      <c r="CX6" s="85" t="str">
        <f t="shared" si="9"/>
        <v>-</v>
      </c>
      <c r="CY6" s="85" t="str">
        <f t="shared" si="9"/>
        <v>-</v>
      </c>
      <c r="CZ6" s="85">
        <f t="shared" si="9"/>
        <v>70.22</v>
      </c>
      <c r="DA6" s="85">
        <f t="shared" si="9"/>
        <v>73.510000000000005</v>
      </c>
      <c r="DB6" s="85" t="str">
        <f t="shared" si="9"/>
        <v>-</v>
      </c>
      <c r="DC6" s="85" t="str">
        <f t="shared" si="9"/>
        <v>-</v>
      </c>
      <c r="DD6" s="85" t="str">
        <f t="shared" si="9"/>
        <v>-</v>
      </c>
      <c r="DE6" s="85">
        <f t="shared" si="9"/>
        <v>72.53</v>
      </c>
      <c r="DF6" s="85">
        <f t="shared" si="9"/>
        <v>71.44</v>
      </c>
      <c r="DG6" s="79" t="str">
        <f>IF(DG7="","",IF(DG7="-","【-】","【"&amp;SUBSTITUTE(TEXT(DG7,"#,##0.00"),"-","△")&amp;"】"))</f>
        <v>【70.34】</v>
      </c>
      <c r="DH6" s="85" t="str">
        <f t="shared" ref="DH6:DQ6" si="10">IF(DH7="",NA(),DH7)</f>
        <v>-</v>
      </c>
      <c r="DI6" s="85" t="str">
        <f t="shared" si="10"/>
        <v>-</v>
      </c>
      <c r="DJ6" s="85" t="str">
        <f t="shared" si="10"/>
        <v>-</v>
      </c>
      <c r="DK6" s="85">
        <f t="shared" si="10"/>
        <v>38.31</v>
      </c>
      <c r="DL6" s="85">
        <f t="shared" si="10"/>
        <v>37.99</v>
      </c>
      <c r="DM6" s="85" t="str">
        <f t="shared" si="10"/>
        <v>-</v>
      </c>
      <c r="DN6" s="85" t="str">
        <f t="shared" si="10"/>
        <v>-</v>
      </c>
      <c r="DO6" s="85" t="str">
        <f t="shared" si="10"/>
        <v>-</v>
      </c>
      <c r="DP6" s="85">
        <f t="shared" si="10"/>
        <v>40.46</v>
      </c>
      <c r="DQ6" s="85">
        <f t="shared" si="10"/>
        <v>37.1</v>
      </c>
      <c r="DR6" s="79" t="str">
        <f>IF(DR7="","",IF(DR7="-","【-】","【"&amp;SUBSTITUTE(TEXT(DR7,"#,##0.00"),"-","△")&amp;"】"))</f>
        <v>【35.50】</v>
      </c>
      <c r="DS6" s="85" t="str">
        <f t="shared" ref="DS6:EB6" si="11">IF(DS7="",NA(),DS7)</f>
        <v>-</v>
      </c>
      <c r="DT6" s="85" t="str">
        <f t="shared" si="11"/>
        <v>-</v>
      </c>
      <c r="DU6" s="85" t="str">
        <f t="shared" si="11"/>
        <v>-</v>
      </c>
      <c r="DV6" s="85">
        <f t="shared" si="11"/>
        <v>21.99</v>
      </c>
      <c r="DW6" s="85">
        <f t="shared" si="11"/>
        <v>41.48</v>
      </c>
      <c r="DX6" s="85" t="str">
        <f t="shared" si="11"/>
        <v>-</v>
      </c>
      <c r="DY6" s="85" t="str">
        <f t="shared" si="11"/>
        <v>-</v>
      </c>
      <c r="DZ6" s="85" t="str">
        <f t="shared" si="11"/>
        <v>-</v>
      </c>
      <c r="EA6" s="85">
        <f t="shared" si="11"/>
        <v>22.77</v>
      </c>
      <c r="EB6" s="85">
        <f t="shared" si="11"/>
        <v>18.22</v>
      </c>
      <c r="EC6" s="79" t="str">
        <f>IF(EC7="","",IF(EC7="-","【-】","【"&amp;SUBSTITUTE(TEXT(EC7,"#,##0.00"),"-","△")&amp;"】"))</f>
        <v>【16.16】</v>
      </c>
      <c r="ED6" s="85" t="str">
        <f t="shared" ref="ED6:EM6" si="12">IF(ED7="",NA(),ED7)</f>
        <v>-</v>
      </c>
      <c r="EE6" s="85" t="str">
        <f t="shared" si="12"/>
        <v>-</v>
      </c>
      <c r="EF6" s="85" t="str">
        <f t="shared" si="12"/>
        <v>-</v>
      </c>
      <c r="EG6" s="85">
        <f t="shared" si="12"/>
        <v>4.2</v>
      </c>
      <c r="EH6" s="85">
        <f t="shared" si="12"/>
        <v>1.99</v>
      </c>
      <c r="EI6" s="85" t="str">
        <f t="shared" si="12"/>
        <v>-</v>
      </c>
      <c r="EJ6" s="85" t="str">
        <f t="shared" si="12"/>
        <v>-</v>
      </c>
      <c r="EK6" s="85" t="str">
        <f t="shared" si="12"/>
        <v>-</v>
      </c>
      <c r="EL6" s="85">
        <f t="shared" si="12"/>
        <v>0.49</v>
      </c>
      <c r="EM6" s="85">
        <f t="shared" si="12"/>
        <v>0.32</v>
      </c>
      <c r="EN6" s="79" t="str">
        <f>IF(EN7="","",IF(EN7="-","【-】","【"&amp;SUBSTITUTE(TEXT(EN7,"#,##0.00"),"-","△")&amp;"】"))</f>
        <v>【0.28】</v>
      </c>
    </row>
    <row r="7" spans="1:144" s="64" customFormat="1">
      <c r="A7" s="65"/>
      <c r="B7" s="71">
        <v>2024</v>
      </c>
      <c r="C7" s="71">
        <v>15521</v>
      </c>
      <c r="D7" s="71">
        <v>46</v>
      </c>
      <c r="E7" s="71">
        <v>1</v>
      </c>
      <c r="F7" s="71">
        <v>0</v>
      </c>
      <c r="G7" s="71">
        <v>5</v>
      </c>
      <c r="H7" s="71" t="s">
        <v>94</v>
      </c>
      <c r="I7" s="71" t="s">
        <v>95</v>
      </c>
      <c r="J7" s="71" t="s">
        <v>96</v>
      </c>
      <c r="K7" s="71" t="s">
        <v>97</v>
      </c>
      <c r="L7" s="71" t="s">
        <v>24</v>
      </c>
      <c r="M7" s="71" t="s">
        <v>0</v>
      </c>
      <c r="N7" s="80" t="s">
        <v>98</v>
      </c>
      <c r="O7" s="80">
        <v>84.27</v>
      </c>
      <c r="P7" s="80">
        <v>96.56</v>
      </c>
      <c r="Q7" s="80">
        <v>4510</v>
      </c>
      <c r="R7" s="80">
        <v>4646</v>
      </c>
      <c r="S7" s="80">
        <v>404.94</v>
      </c>
      <c r="T7" s="80">
        <v>11.47</v>
      </c>
      <c r="U7" s="80">
        <v>4381</v>
      </c>
      <c r="V7" s="80">
        <v>100.52</v>
      </c>
      <c r="W7" s="80">
        <v>43.58</v>
      </c>
      <c r="X7" s="80" t="s">
        <v>98</v>
      </c>
      <c r="Y7" s="80" t="s">
        <v>98</v>
      </c>
      <c r="Z7" s="80" t="s">
        <v>98</v>
      </c>
      <c r="AA7" s="80">
        <v>103.79</v>
      </c>
      <c r="AB7" s="80">
        <v>100.33</v>
      </c>
      <c r="AC7" s="80" t="s">
        <v>98</v>
      </c>
      <c r="AD7" s="80" t="s">
        <v>98</v>
      </c>
      <c r="AE7" s="80" t="s">
        <v>98</v>
      </c>
      <c r="AF7" s="80">
        <v>103.1</v>
      </c>
      <c r="AG7" s="80">
        <v>101.77</v>
      </c>
      <c r="AH7" s="80">
        <v>102.02</v>
      </c>
      <c r="AI7" s="80" t="s">
        <v>98</v>
      </c>
      <c r="AJ7" s="80" t="s">
        <v>98</v>
      </c>
      <c r="AK7" s="80" t="s">
        <v>98</v>
      </c>
      <c r="AL7" s="80">
        <v>0</v>
      </c>
      <c r="AM7" s="80">
        <v>0</v>
      </c>
      <c r="AN7" s="80" t="s">
        <v>98</v>
      </c>
      <c r="AO7" s="80" t="s">
        <v>98</v>
      </c>
      <c r="AP7" s="80" t="s">
        <v>98</v>
      </c>
      <c r="AQ7" s="80">
        <v>27.32</v>
      </c>
      <c r="AR7" s="80">
        <v>16.12</v>
      </c>
      <c r="AS7" s="80">
        <v>26.96</v>
      </c>
      <c r="AT7" s="80" t="s">
        <v>98</v>
      </c>
      <c r="AU7" s="80" t="s">
        <v>98</v>
      </c>
      <c r="AV7" s="80" t="s">
        <v>98</v>
      </c>
      <c r="AW7" s="80">
        <v>81.81</v>
      </c>
      <c r="AX7" s="80">
        <v>95.11</v>
      </c>
      <c r="AY7" s="80" t="s">
        <v>98</v>
      </c>
      <c r="AZ7" s="80" t="s">
        <v>98</v>
      </c>
      <c r="BA7" s="80" t="s">
        <v>98</v>
      </c>
      <c r="BB7" s="80">
        <v>217.55</v>
      </c>
      <c r="BC7" s="80">
        <v>157.71</v>
      </c>
      <c r="BD7" s="80">
        <v>142.38999999999999</v>
      </c>
      <c r="BE7" s="80" t="s">
        <v>98</v>
      </c>
      <c r="BF7" s="80" t="s">
        <v>98</v>
      </c>
      <c r="BG7" s="80" t="s">
        <v>98</v>
      </c>
      <c r="BH7" s="80">
        <v>836.99</v>
      </c>
      <c r="BI7" s="80">
        <v>903.26</v>
      </c>
      <c r="BJ7" s="80" t="s">
        <v>98</v>
      </c>
      <c r="BK7" s="80" t="s">
        <v>98</v>
      </c>
      <c r="BL7" s="80" t="s">
        <v>98</v>
      </c>
      <c r="BM7" s="80">
        <v>916.17</v>
      </c>
      <c r="BN7" s="80">
        <v>958.97</v>
      </c>
      <c r="BO7" s="80">
        <v>1043.3599999999999</v>
      </c>
      <c r="BP7" s="80" t="s">
        <v>98</v>
      </c>
      <c r="BQ7" s="80" t="s">
        <v>98</v>
      </c>
      <c r="BR7" s="80" t="s">
        <v>98</v>
      </c>
      <c r="BS7" s="80">
        <v>64.94</v>
      </c>
      <c r="BT7" s="80">
        <v>62.1</v>
      </c>
      <c r="BU7" s="80" t="s">
        <v>98</v>
      </c>
      <c r="BV7" s="80" t="s">
        <v>98</v>
      </c>
      <c r="BW7" s="80" t="s">
        <v>98</v>
      </c>
      <c r="BX7" s="80">
        <v>63.95</v>
      </c>
      <c r="BY7" s="80">
        <v>61.25</v>
      </c>
      <c r="BZ7" s="80">
        <v>56.19</v>
      </c>
      <c r="CA7" s="80" t="s">
        <v>98</v>
      </c>
      <c r="CB7" s="80" t="s">
        <v>98</v>
      </c>
      <c r="CC7" s="80" t="s">
        <v>98</v>
      </c>
      <c r="CD7" s="80">
        <v>227.3</v>
      </c>
      <c r="CE7" s="80">
        <v>243.27</v>
      </c>
      <c r="CF7" s="80" t="s">
        <v>98</v>
      </c>
      <c r="CG7" s="80" t="s">
        <v>98</v>
      </c>
      <c r="CH7" s="80" t="s">
        <v>98</v>
      </c>
      <c r="CI7" s="80">
        <v>263.56</v>
      </c>
      <c r="CJ7" s="80">
        <v>279.83</v>
      </c>
      <c r="CK7" s="80">
        <v>285.60000000000002</v>
      </c>
      <c r="CL7" s="80" t="s">
        <v>98</v>
      </c>
      <c r="CM7" s="80" t="s">
        <v>98</v>
      </c>
      <c r="CN7" s="80" t="s">
        <v>98</v>
      </c>
      <c r="CO7" s="80">
        <v>56.18</v>
      </c>
      <c r="CP7" s="80">
        <v>52.14</v>
      </c>
      <c r="CQ7" s="80" t="s">
        <v>98</v>
      </c>
      <c r="CR7" s="80" t="s">
        <v>98</v>
      </c>
      <c r="CS7" s="80" t="s">
        <v>98</v>
      </c>
      <c r="CT7" s="80">
        <v>53.4</v>
      </c>
      <c r="CU7" s="80">
        <v>54.69</v>
      </c>
      <c r="CV7" s="80">
        <v>48.33</v>
      </c>
      <c r="CW7" s="80" t="s">
        <v>98</v>
      </c>
      <c r="CX7" s="80" t="s">
        <v>98</v>
      </c>
      <c r="CY7" s="80" t="s">
        <v>98</v>
      </c>
      <c r="CZ7" s="80">
        <v>70.22</v>
      </c>
      <c r="DA7" s="80">
        <v>73.510000000000005</v>
      </c>
      <c r="DB7" s="80" t="s">
        <v>98</v>
      </c>
      <c r="DC7" s="80" t="s">
        <v>98</v>
      </c>
      <c r="DD7" s="80" t="s">
        <v>98</v>
      </c>
      <c r="DE7" s="80">
        <v>72.53</v>
      </c>
      <c r="DF7" s="80">
        <v>71.44</v>
      </c>
      <c r="DG7" s="80">
        <v>70.34</v>
      </c>
      <c r="DH7" s="80" t="s">
        <v>98</v>
      </c>
      <c r="DI7" s="80" t="s">
        <v>98</v>
      </c>
      <c r="DJ7" s="80" t="s">
        <v>98</v>
      </c>
      <c r="DK7" s="80">
        <v>38.31</v>
      </c>
      <c r="DL7" s="80">
        <v>37.99</v>
      </c>
      <c r="DM7" s="80" t="s">
        <v>98</v>
      </c>
      <c r="DN7" s="80" t="s">
        <v>98</v>
      </c>
      <c r="DO7" s="80" t="s">
        <v>98</v>
      </c>
      <c r="DP7" s="80">
        <v>40.46</v>
      </c>
      <c r="DQ7" s="80">
        <v>37.1</v>
      </c>
      <c r="DR7" s="80">
        <v>35.5</v>
      </c>
      <c r="DS7" s="80" t="s">
        <v>98</v>
      </c>
      <c r="DT7" s="80" t="s">
        <v>98</v>
      </c>
      <c r="DU7" s="80" t="s">
        <v>98</v>
      </c>
      <c r="DV7" s="80">
        <v>21.99</v>
      </c>
      <c r="DW7" s="80">
        <v>41.48</v>
      </c>
      <c r="DX7" s="80" t="s">
        <v>98</v>
      </c>
      <c r="DY7" s="80" t="s">
        <v>98</v>
      </c>
      <c r="DZ7" s="80" t="s">
        <v>98</v>
      </c>
      <c r="EA7" s="80">
        <v>22.77</v>
      </c>
      <c r="EB7" s="80">
        <v>18.22</v>
      </c>
      <c r="EC7" s="80">
        <v>16.16</v>
      </c>
      <c r="ED7" s="80" t="s">
        <v>98</v>
      </c>
      <c r="EE7" s="80" t="s">
        <v>98</v>
      </c>
      <c r="EF7" s="80" t="s">
        <v>98</v>
      </c>
      <c r="EG7" s="80">
        <v>4.2</v>
      </c>
      <c r="EH7" s="80">
        <v>1.99</v>
      </c>
      <c r="EI7" s="80" t="s">
        <v>98</v>
      </c>
      <c r="EJ7" s="80" t="s">
        <v>98</v>
      </c>
      <c r="EK7" s="80" t="s">
        <v>98</v>
      </c>
      <c r="EL7" s="80">
        <v>0.49</v>
      </c>
      <c r="EM7" s="80">
        <v>0.32</v>
      </c>
      <c r="EN7" s="80">
        <v>0.28000000000000003</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53</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飯田 篤史</cp:lastModifiedBy>
  <dcterms:created xsi:type="dcterms:W3CDTF">2025-12-12T09:09:56Z</dcterms:created>
  <dcterms:modified xsi:type="dcterms:W3CDTF">2026-02-04T22:48:11Z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2026-02-04T22:48:11Z</vt:filetime>
  </property>
</Properties>
</file>