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1Y8GiC0pGRDk/1m2Ya+n54Er1ZtMeYlDyE6B8OGNSQdSgVCIlYcvKMMly+t4cwpzI3e5Pekq/k8FsMssrKzA==" workbookSaltValue="jLemk4r8E2/OvjJ19Ys1V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<sst xmlns="http://schemas.openxmlformats.org/spreadsheetml/2006/main" xmlns:r="http://schemas.openxmlformats.org/officeDocument/2006/relationships" count="114" uniqueCount="114">
  <si>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</si>
  <si>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</si>
  <si>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</si>
  <si>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</si>
  <si>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</si>
  <si>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</si>
  <si>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</si>
  <si>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</si>
  <si>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</si>
  <si>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</si>
  <si>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</si>
  <si>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</si>
  <si>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</si>
  <si>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</si>
  <si>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</si>
  <si>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</si>
  <si>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</si>
  <si>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</si>
  <si>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</si>
  <si>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</si>
  <si>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</si>
  <si>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</si>
  <si>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</si>
  <si>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</si>
  <si>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</si>
  <si>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</si>
  <si>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</si>
  <si>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</si>
  <si>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</si>
  <si>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</si>
  <si>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</si>
  <si>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</si>
  <si>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</si>
  <si>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</si>
  <si>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</si>
  <si>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</si>
  <si>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</si>
  <si>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</si>
  <si>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</si>
  <si>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</si>
  <si>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</si>
  <si>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</si>
  <si>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</si>
  <si>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</si>
  <si>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</si>
  <si>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</si>
  <si>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</si>
  <si>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</si>
  <si>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</si>
  <si>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</si>
  <si>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</si>
  <si>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</si>
  <si>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</si>
  <si>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</si>
  <si>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</si>
  <si>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</si>
  <si>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</si>
  <si>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</si>
  <si>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</si>
  <si>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</si>
  <si>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</si>
  <si>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</si>
  <si>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</si>
  <si>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</si>
  <si>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</si>
  <si>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</si>
  <si>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</si>
  <si>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</si>
  <si>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</si>
  <si>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</si>
  <si>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</si>
  <si>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</si>
  <si>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</si>
  <si>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</si>
  <si>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</si>
  <si>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</si>
  <si>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</si>
  <si>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</si>
  <si>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</si>
  <si>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</si>
  <si>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</si>
  <si>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</si>
  <si>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</si>
  <si>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</si>
  <si>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</si>
  <si>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</si>
  <si>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</si>
  <si>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</si>
  <si>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</si>
  <si>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</si>
  <si>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</si>
  <si>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</si>
  <si>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</si>
  <si>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r>
      <t>　類似団体と比較して経常収支比率及び経費回収率は平均を下回り、累積欠損金比率及び汚水処理原価は平均を上回っている。これらの状況から経営の状況は健全とは言えない状況であり、同じ公共下水道事業会計で運営している特定環境保全公共下水道事業の黒字や一般会計からの補助金に依存して経営が維持されていることが分かる。</t>
    </r>
    <r>
      <rPr>
        <sz val="11"/>
        <color theme="1"/>
        <rFont val="ＭＳ ゴシック"/>
      </rPr>
      <t xml:space="preserve">
　債務の状況について流動率は65.26％と前年度と比較して改善はしているが、100％を下回っている状況である。ただし流動負債の大半は建設改良に充てる企業債であり、企業債の借入に際しては元利償還に対して有利な交付税措置を受けられる過疎対策事業費債を最大限活用しており、一概に支払い能力が不足しているとは考えていない。建設当時に借入した企業債の残高は減少傾向にあったが、令和4年度から老朽化した設備の更新事業を実施している影響もあり、企業債残高対事業規模比率について類似団体平均値を大きく上回っており、企業債の借入残高は当分の間増加していくことが見込まれる。
　施設利用率は類似団体平均値よりも13.52％下回り、水洗化率も類似団体平均値より8.73％下回っていることから、処理能力に対し使用者が少ない状況となっている。しかし漁業集落ではコロナ禍が落ち着いてから水産加工業に従事する外国人実習生が戻ってきており、実習生向けの集合住宅の新規建設などで水洗化率は近年増加を続けている。</t>
    </r>
    <rPh sb="16" eb="17">
      <t>オヨ</t>
    </rPh>
    <rPh sb="31" eb="33">
      <t>ルイセキ</t>
    </rPh>
    <rPh sb="33" eb="35">
      <t>ケッソン</t>
    </rPh>
    <rPh sb="35" eb="36">
      <t>キン</t>
    </rPh>
    <rPh sb="36" eb="38">
      <t>ヒリツ</t>
    </rPh>
    <rPh sb="38" eb="39">
      <t>オヨ</t>
    </rPh>
    <rPh sb="47" eb="49">
      <t>ヘイキン</t>
    </rPh>
    <rPh sb="174" eb="177">
      <t>ゼンネンド</t>
    </rPh>
    <rPh sb="178" eb="180">
      <t>ヒカク</t>
    </rPh>
    <rPh sb="182" eb="184">
      <t>カイゼン</t>
    </rPh>
    <rPh sb="196" eb="197">
      <t>シタ</t>
    </rPh>
    <rPh sb="202" eb="204">
      <t>ジョウキョウ</t>
    </rPh>
    <rPh sb="415" eb="417">
      <t>ゾウカ</t>
    </rPh>
    <rPh sb="424" eb="426">
      <t>ミコ</t>
    </rPh>
    <rPh sb="575" eb="578">
      <t>スイセンカ</t>
    </rPh>
    <rPh sb="578" eb="579">
      <t>リツ</t>
    </rPh>
    <rPh sb="580" eb="582">
      <t>キンネン</t>
    </rPh>
    <rPh sb="582" eb="584">
      <t>ゾウカ</t>
    </rPh>
    <rPh sb="585" eb="586">
      <t>ツヅ</t>
    </rPh>
    <phoneticPr fontId="1"/>
  </si>
  <si>
    <t>類似団体平均(N)</t>
  </si>
  <si>
    <t>参照用</t>
    <rPh sb="0" eb="3">
      <t>サンショウヨウ</t>
    </rPh>
    <phoneticPr fontId="1"/>
  </si>
  <si>
    <t>北海道　佐呂間町</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</si>
  <si>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</si>
  <si>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</si>
  <si>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</si>
  <si>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</si>
  <si>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</si>
  <si>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</si>
  <si>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</si>
  <si>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</si>
  <si>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</si>
  <si>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</si>
  <si>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</si>
  <si>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</si>
  <si>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</si>
  <si>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</si>
  <si>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</si>
  <si>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各経営指標を類似団体平均値と比較すると、全ての面において健全とは言えず、経営改善に向けた対策が必要な状況となっている。
　効率性に関しては類似団体平均値よりも施設利用率及び水洗化率ともに低く、処理能力に余剰がある状況であるが、老朽化した施設については計画的に更新する必要があり、今後の施設の稼働見込と施設更新のバランスを検討する必要がある。
　全体的に経営は厳しい状況であるが、漁業集落排水事業は町の基幹産業である水産業の基盤であるサロマ湖の環境保全のため導入されており、今後も継続していく必要があるため、令和7年度中に実施予定の経営戦略の改定などを通じて、今後も経営の改善に努めていく。</t>
    <rPh sb="1" eb="2">
      <t>カク</t>
    </rPh>
    <rPh sb="2" eb="4">
      <t>ケイエイ</t>
    </rPh>
    <rPh sb="4" eb="6">
      <t>シヒョウ</t>
    </rPh>
    <rPh sb="21" eb="22">
      <t>スベ</t>
    </rPh>
    <rPh sb="24" eb="25">
      <t>メン</t>
    </rPh>
    <rPh sb="33" eb="34">
      <t>イ</t>
    </rPh>
    <rPh sb="37" eb="39">
      <t>ケイエイ</t>
    </rPh>
    <rPh sb="39" eb="41">
      <t>カイゼン</t>
    </rPh>
    <rPh sb="42" eb="43">
      <t>ム</t>
    </rPh>
    <rPh sb="45" eb="47">
      <t>タイサク</t>
    </rPh>
    <rPh sb="48" eb="50">
      <t>ヒツヨウ</t>
    </rPh>
    <rPh sb="51" eb="53">
      <t>ジョウキョウ</t>
    </rPh>
    <rPh sb="190" eb="192">
      <t>ギョギョウ</t>
    </rPh>
    <rPh sb="192" eb="194">
      <t>シュウラク</t>
    </rPh>
    <phoneticPr fontId="1"/>
  </si>
  <si>
    <t>　漁業集落排水施設は平成13年度～17年度の供用開始のため老朽化が進んでおり、有形固定資産減価償却率は42.70％と類似団体平均を18.78％上回っているが、令和4年度から施設の延命化を目的として、ストックマネジメント計画に基づく計画的な施設更新を実施している。
　管渠についても平成13年～17年度の供用開始であり、一般的な下水管渠の耐用年数である50年を超過したものはなく、これまで更新を実施していないことから管渠老朽化率及び管渠改善率は共に0.00％となっているが、今後は重要管路の耐震化に向けた計画策定について検討していく予定で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</si>
</sst>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14.29</c:v>
                </c:pt>
                <c:pt idx="4">
                  <c:v>14.29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26.12</c:v>
                </c:pt>
                <c:pt idx="4">
                  <c:v>27.81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64.45</c:v>
                </c:pt>
                <c:pt idx="4">
                  <c:v>69.95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78.55</c:v>
                </c:pt>
                <c:pt idx="4">
                  <c:v>78.680000000000007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95.48</c:v>
                </c:pt>
                <c:pt idx="4">
                  <c:v>87.83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105.98</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45.03</c:v>
                </c:pt>
                <c:pt idx="4">
                  <c:v>42.7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28.31</c:v>
                </c:pt>
                <c:pt idx="4">
                  <c:v>23.92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40.26</c:v>
                </c:pt>
                <c:pt idx="4">
                  <c:v>141.86000000000001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181.51</c:v>
                </c:pt>
                <c:pt idx="4">
                  <c:v>108.76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49.72</c:v>
                </c:pt>
                <c:pt idx="4">
                  <c:v>65.260000000000005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69.819999999999993</c:v>
                </c:pt>
                <c:pt idx="4">
                  <c:v>72.13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2252.14</c:v>
                </c:pt>
                <c:pt idx="4">
                  <c:v>2502.4299999999998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1149.7</c:v>
                </c:pt>
                <c:pt idx="4">
                  <c:v>1420.25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24.79</c:v>
                </c:pt>
                <c:pt idx="4">
                  <c:v>19.739999999999998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35.96</c:v>
                </c:pt>
                <c:pt idx="4">
                  <c:v>32.700000000000003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902.44</c:v>
                </c:pt>
                <c:pt idx="4">
                  <c:v>1144.0899999999999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481.96</c:v>
                </c:pt>
                <c:pt idx="4">
                  <c:v>536.16999999999996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Q46" workbookViewId="0">
      <selection activeCell="AV59" sqref="AV59"/>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佐呂間町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4646</v>
      </c>
      <c r="AM8" s="21"/>
      <c r="AN8" s="21"/>
      <c r="AO8" s="21"/>
      <c r="AP8" s="21"/>
      <c r="AQ8" s="21"/>
      <c r="AR8" s="21"/>
      <c r="AS8" s="21"/>
      <c r="AT8" s="7">
        <f>データ!T6</f>
        <v>404.94</v>
      </c>
      <c r="AU8" s="7"/>
      <c r="AV8" s="7"/>
      <c r="AW8" s="7"/>
      <c r="AX8" s="7"/>
      <c r="AY8" s="7"/>
      <c r="AZ8" s="7"/>
      <c r="BA8" s="7"/>
      <c r="BB8" s="7">
        <f>データ!U6</f>
        <v>11.47</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75.540000000000006</v>
      </c>
      <c r="J10" s="7"/>
      <c r="K10" s="7"/>
      <c r="L10" s="7"/>
      <c r="M10" s="7"/>
      <c r="N10" s="7"/>
      <c r="O10" s="7"/>
      <c r="P10" s="7">
        <f>データ!P6</f>
        <v>17.02</v>
      </c>
      <c r="Q10" s="7"/>
      <c r="R10" s="7"/>
      <c r="S10" s="7"/>
      <c r="T10" s="7"/>
      <c r="U10" s="7"/>
      <c r="V10" s="7"/>
      <c r="W10" s="7">
        <f>データ!Q6</f>
        <v>76.290000000000006</v>
      </c>
      <c r="X10" s="7"/>
      <c r="Y10" s="7"/>
      <c r="Z10" s="7"/>
      <c r="AA10" s="7"/>
      <c r="AB10" s="7"/>
      <c r="AC10" s="7"/>
      <c r="AD10" s="21">
        <f>データ!R6</f>
        <v>4510</v>
      </c>
      <c r="AE10" s="21"/>
      <c r="AF10" s="21"/>
      <c r="AG10" s="21"/>
      <c r="AH10" s="21"/>
      <c r="AI10" s="21"/>
      <c r="AJ10" s="21"/>
      <c r="AK10" s="2"/>
      <c r="AL10" s="21">
        <f>データ!V6</f>
        <v>772</v>
      </c>
      <c r="AM10" s="21"/>
      <c r="AN10" s="21"/>
      <c r="AO10" s="21"/>
      <c r="AP10" s="21"/>
      <c r="AQ10" s="21"/>
      <c r="AR10" s="21"/>
      <c r="AS10" s="21"/>
      <c r="AT10" s="7">
        <f>データ!W6</f>
        <v>0.73</v>
      </c>
      <c r="AU10" s="7"/>
      <c r="AV10" s="7"/>
      <c r="AW10" s="7"/>
      <c r="AX10" s="7"/>
      <c r="AY10" s="7"/>
      <c r="AZ10" s="7"/>
      <c r="BA10" s="7"/>
      <c r="BB10" s="7">
        <f>データ!X6</f>
        <v>1057.53</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xE+Ed+agaUwNG/qBL8yzte1osyANFD0+IPxeGRME+sFxnXi+8JN3WYLU40BBT+ut9WkVzNYNsTHQ3oaXwxHQYA==" saltValue="IKdLJWNvIU2oW6TgEMjBQ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94</v>
      </c>
      <c r="AI5" s="66" t="s">
        <v>45</v>
      </c>
      <c r="AJ5" s="66" t="s">
        <v>83</v>
      </c>
      <c r="AK5" s="66" t="s">
        <v>84</v>
      </c>
      <c r="AL5" s="66" t="s">
        <v>85</v>
      </c>
      <c r="AM5" s="66" t="s">
        <v>86</v>
      </c>
      <c r="AN5" s="66" t="s">
        <v>87</v>
      </c>
      <c r="AO5" s="66" t="s">
        <v>89</v>
      </c>
      <c r="AP5" s="66" t="s">
        <v>90</v>
      </c>
      <c r="AQ5" s="66" t="s">
        <v>91</v>
      </c>
      <c r="AR5" s="66" t="s">
        <v>92</v>
      </c>
      <c r="AS5" s="66" t="s">
        <v>94</v>
      </c>
      <c r="AT5" s="66" t="s">
        <v>88</v>
      </c>
      <c r="AU5" s="66" t="s">
        <v>83</v>
      </c>
      <c r="AV5" s="66" t="s">
        <v>84</v>
      </c>
      <c r="AW5" s="66" t="s">
        <v>85</v>
      </c>
      <c r="AX5" s="66" t="s">
        <v>86</v>
      </c>
      <c r="AY5" s="66" t="s">
        <v>87</v>
      </c>
      <c r="AZ5" s="66" t="s">
        <v>89</v>
      </c>
      <c r="BA5" s="66" t="s">
        <v>90</v>
      </c>
      <c r="BB5" s="66" t="s">
        <v>91</v>
      </c>
      <c r="BC5" s="66" t="s">
        <v>92</v>
      </c>
      <c r="BD5" s="66" t="s">
        <v>94</v>
      </c>
      <c r="BE5" s="66" t="s">
        <v>88</v>
      </c>
      <c r="BF5" s="66" t="s">
        <v>83</v>
      </c>
      <c r="BG5" s="66" t="s">
        <v>84</v>
      </c>
      <c r="BH5" s="66" t="s">
        <v>85</v>
      </c>
      <c r="BI5" s="66" t="s">
        <v>86</v>
      </c>
      <c r="BJ5" s="66" t="s">
        <v>87</v>
      </c>
      <c r="BK5" s="66" t="s">
        <v>89</v>
      </c>
      <c r="BL5" s="66" t="s">
        <v>90</v>
      </c>
      <c r="BM5" s="66" t="s">
        <v>91</v>
      </c>
      <c r="BN5" s="66" t="s">
        <v>92</v>
      </c>
      <c r="BO5" s="66" t="s">
        <v>94</v>
      </c>
      <c r="BP5" s="66" t="s">
        <v>88</v>
      </c>
      <c r="BQ5" s="66" t="s">
        <v>83</v>
      </c>
      <c r="BR5" s="66" t="s">
        <v>84</v>
      </c>
      <c r="BS5" s="66" t="s">
        <v>85</v>
      </c>
      <c r="BT5" s="66" t="s">
        <v>86</v>
      </c>
      <c r="BU5" s="66" t="s">
        <v>87</v>
      </c>
      <c r="BV5" s="66" t="s">
        <v>89</v>
      </c>
      <c r="BW5" s="66" t="s">
        <v>90</v>
      </c>
      <c r="BX5" s="66" t="s">
        <v>91</v>
      </c>
      <c r="BY5" s="66" t="s">
        <v>92</v>
      </c>
      <c r="BZ5" s="66" t="s">
        <v>94</v>
      </c>
      <c r="CA5" s="66" t="s">
        <v>88</v>
      </c>
      <c r="CB5" s="66" t="s">
        <v>83</v>
      </c>
      <c r="CC5" s="66" t="s">
        <v>84</v>
      </c>
      <c r="CD5" s="66" t="s">
        <v>85</v>
      </c>
      <c r="CE5" s="66" t="s">
        <v>86</v>
      </c>
      <c r="CF5" s="66" t="s">
        <v>87</v>
      </c>
      <c r="CG5" s="66" t="s">
        <v>89</v>
      </c>
      <c r="CH5" s="66" t="s">
        <v>90</v>
      </c>
      <c r="CI5" s="66" t="s">
        <v>91</v>
      </c>
      <c r="CJ5" s="66" t="s">
        <v>92</v>
      </c>
      <c r="CK5" s="66" t="s">
        <v>94</v>
      </c>
      <c r="CL5" s="66" t="s">
        <v>88</v>
      </c>
      <c r="CM5" s="66" t="s">
        <v>83</v>
      </c>
      <c r="CN5" s="66" t="s">
        <v>84</v>
      </c>
      <c r="CO5" s="66" t="s">
        <v>85</v>
      </c>
      <c r="CP5" s="66" t="s">
        <v>86</v>
      </c>
      <c r="CQ5" s="66" t="s">
        <v>87</v>
      </c>
      <c r="CR5" s="66" t="s">
        <v>89</v>
      </c>
      <c r="CS5" s="66" t="s">
        <v>90</v>
      </c>
      <c r="CT5" s="66" t="s">
        <v>91</v>
      </c>
      <c r="CU5" s="66" t="s">
        <v>92</v>
      </c>
      <c r="CV5" s="66" t="s">
        <v>94</v>
      </c>
      <c r="CW5" s="66" t="s">
        <v>88</v>
      </c>
      <c r="CX5" s="66" t="s">
        <v>83</v>
      </c>
      <c r="CY5" s="66" t="s">
        <v>84</v>
      </c>
      <c r="CZ5" s="66" t="s">
        <v>85</v>
      </c>
      <c r="DA5" s="66" t="s">
        <v>86</v>
      </c>
      <c r="DB5" s="66" t="s">
        <v>87</v>
      </c>
      <c r="DC5" s="66" t="s">
        <v>89</v>
      </c>
      <c r="DD5" s="66" t="s">
        <v>90</v>
      </c>
      <c r="DE5" s="66" t="s">
        <v>91</v>
      </c>
      <c r="DF5" s="66" t="s">
        <v>92</v>
      </c>
      <c r="DG5" s="66" t="s">
        <v>94</v>
      </c>
      <c r="DH5" s="66" t="s">
        <v>88</v>
      </c>
      <c r="DI5" s="66" t="s">
        <v>83</v>
      </c>
      <c r="DJ5" s="66" t="s">
        <v>84</v>
      </c>
      <c r="DK5" s="66" t="s">
        <v>85</v>
      </c>
      <c r="DL5" s="66" t="s">
        <v>86</v>
      </c>
      <c r="DM5" s="66" t="s">
        <v>87</v>
      </c>
      <c r="DN5" s="66" t="s">
        <v>89</v>
      </c>
      <c r="DO5" s="66" t="s">
        <v>90</v>
      </c>
      <c r="DP5" s="66" t="s">
        <v>91</v>
      </c>
      <c r="DQ5" s="66" t="s">
        <v>92</v>
      </c>
      <c r="DR5" s="66" t="s">
        <v>94</v>
      </c>
      <c r="DS5" s="66" t="s">
        <v>88</v>
      </c>
      <c r="DT5" s="66" t="s">
        <v>83</v>
      </c>
      <c r="DU5" s="66" t="s">
        <v>84</v>
      </c>
      <c r="DV5" s="66" t="s">
        <v>85</v>
      </c>
      <c r="DW5" s="66" t="s">
        <v>86</v>
      </c>
      <c r="DX5" s="66" t="s">
        <v>87</v>
      </c>
      <c r="DY5" s="66" t="s">
        <v>89</v>
      </c>
      <c r="DZ5" s="66" t="s">
        <v>90</v>
      </c>
      <c r="EA5" s="66" t="s">
        <v>91</v>
      </c>
      <c r="EB5" s="66" t="s">
        <v>92</v>
      </c>
      <c r="EC5" s="66" t="s">
        <v>94</v>
      </c>
      <c r="ED5" s="66" t="s">
        <v>88</v>
      </c>
      <c r="EE5" s="66" t="s">
        <v>83</v>
      </c>
      <c r="EF5" s="66" t="s">
        <v>84</v>
      </c>
      <c r="EG5" s="66" t="s">
        <v>85</v>
      </c>
      <c r="EH5" s="66" t="s">
        <v>86</v>
      </c>
      <c r="EI5" s="66" t="s">
        <v>87</v>
      </c>
      <c r="EJ5" s="66" t="s">
        <v>89</v>
      </c>
      <c r="EK5" s="66" t="s">
        <v>90</v>
      </c>
      <c r="EL5" s="66" t="s">
        <v>91</v>
      </c>
      <c r="EM5" s="66" t="s">
        <v>92</v>
      </c>
      <c r="EN5" s="66" t="s">
        <v>94</v>
      </c>
      <c r="EO5" s="66" t="s">
        <v>88</v>
      </c>
    </row>
    <row r="6" spans="1:148" s="55" customFormat="1">
      <c r="A6" s="56" t="s">
        <v>95</v>
      </c>
      <c r="B6" s="61">
        <f t="shared" ref="B6:X6" si="1">B7</f>
        <v>2024</v>
      </c>
      <c r="C6" s="61">
        <f t="shared" si="1"/>
        <v>15521</v>
      </c>
      <c r="D6" s="61">
        <f t="shared" si="1"/>
        <v>46</v>
      </c>
      <c r="E6" s="61">
        <f t="shared" si="1"/>
        <v>17</v>
      </c>
      <c r="F6" s="61">
        <f t="shared" si="1"/>
        <v>6</v>
      </c>
      <c r="G6" s="61">
        <f t="shared" si="1"/>
        <v>0</v>
      </c>
      <c r="H6" s="61" t="str">
        <f t="shared" si="1"/>
        <v>北海道　佐呂間町</v>
      </c>
      <c r="I6" s="61" t="str">
        <f t="shared" si="1"/>
        <v>法適用</v>
      </c>
      <c r="J6" s="61" t="str">
        <f t="shared" si="1"/>
        <v>下水道事業</v>
      </c>
      <c r="K6" s="61" t="str">
        <f t="shared" si="1"/>
        <v>漁業集落排水</v>
      </c>
      <c r="L6" s="61" t="str">
        <f t="shared" si="1"/>
        <v>H2</v>
      </c>
      <c r="M6" s="61" t="str">
        <f t="shared" si="1"/>
        <v>非設置</v>
      </c>
      <c r="N6" s="69" t="str">
        <f t="shared" si="1"/>
        <v>-</v>
      </c>
      <c r="O6" s="69">
        <f t="shared" si="1"/>
        <v>75.540000000000006</v>
      </c>
      <c r="P6" s="69">
        <f t="shared" si="1"/>
        <v>17.02</v>
      </c>
      <c r="Q6" s="69">
        <f t="shared" si="1"/>
        <v>76.290000000000006</v>
      </c>
      <c r="R6" s="69">
        <f t="shared" si="1"/>
        <v>4510</v>
      </c>
      <c r="S6" s="69">
        <f t="shared" si="1"/>
        <v>4646</v>
      </c>
      <c r="T6" s="69">
        <f t="shared" si="1"/>
        <v>404.94</v>
      </c>
      <c r="U6" s="69">
        <f t="shared" si="1"/>
        <v>11.47</v>
      </c>
      <c r="V6" s="69">
        <f t="shared" si="1"/>
        <v>772</v>
      </c>
      <c r="W6" s="69">
        <f t="shared" si="1"/>
        <v>0.73</v>
      </c>
      <c r="X6" s="69">
        <f t="shared" si="1"/>
        <v>1057.53</v>
      </c>
      <c r="Y6" s="77" t="str">
        <f t="shared" ref="Y6:AH6" si="2">IF(Y7="",NA(),Y7)</f>
        <v>-</v>
      </c>
      <c r="Z6" s="77" t="str">
        <f t="shared" si="2"/>
        <v>-</v>
      </c>
      <c r="AA6" s="77" t="str">
        <f t="shared" si="2"/>
        <v>-</v>
      </c>
      <c r="AB6" s="77">
        <f t="shared" si="2"/>
        <v>95.48</v>
      </c>
      <c r="AC6" s="77">
        <f t="shared" si="2"/>
        <v>87.83</v>
      </c>
      <c r="AD6" s="77" t="str">
        <f t="shared" si="2"/>
        <v>-</v>
      </c>
      <c r="AE6" s="77" t="str">
        <f t="shared" si="2"/>
        <v>-</v>
      </c>
      <c r="AF6" s="77" t="str">
        <f t="shared" si="2"/>
        <v>-</v>
      </c>
      <c r="AG6" s="77">
        <f t="shared" si="2"/>
        <v>105.98</v>
      </c>
      <c r="AH6" s="77">
        <f t="shared" si="2"/>
        <v>107.11</v>
      </c>
      <c r="AI6" s="69" t="str">
        <f>IF(AI7="","",IF(AI7="-","【-】","【"&amp;SUBSTITUTE(TEXT(AI7,"#,##0.00"),"-","△")&amp;"】"))</f>
        <v>【104.55】</v>
      </c>
      <c r="AJ6" s="77" t="str">
        <f t="shared" ref="AJ6:AS6" si="3">IF(AJ7="",NA(),AJ7)</f>
        <v>-</v>
      </c>
      <c r="AK6" s="77" t="str">
        <f t="shared" si="3"/>
        <v>-</v>
      </c>
      <c r="AL6" s="77" t="str">
        <f t="shared" si="3"/>
        <v>-</v>
      </c>
      <c r="AM6" s="77">
        <f t="shared" si="3"/>
        <v>40.26</v>
      </c>
      <c r="AN6" s="77">
        <f t="shared" si="3"/>
        <v>141.86000000000001</v>
      </c>
      <c r="AO6" s="77" t="str">
        <f t="shared" si="3"/>
        <v>-</v>
      </c>
      <c r="AP6" s="77" t="str">
        <f t="shared" si="3"/>
        <v>-</v>
      </c>
      <c r="AQ6" s="77" t="str">
        <f t="shared" si="3"/>
        <v>-</v>
      </c>
      <c r="AR6" s="77">
        <f t="shared" si="3"/>
        <v>181.51</v>
      </c>
      <c r="AS6" s="77">
        <f t="shared" si="3"/>
        <v>108.76</v>
      </c>
      <c r="AT6" s="69" t="str">
        <f>IF(AT7="","",IF(AT7="-","【-】","【"&amp;SUBSTITUTE(TEXT(AT7,"#,##0.00"),"-","△")&amp;"】"))</f>
        <v>【84.87】</v>
      </c>
      <c r="AU6" s="77" t="str">
        <f t="shared" ref="AU6:BD6" si="4">IF(AU7="",NA(),AU7)</f>
        <v>-</v>
      </c>
      <c r="AV6" s="77" t="str">
        <f t="shared" si="4"/>
        <v>-</v>
      </c>
      <c r="AW6" s="77" t="str">
        <f t="shared" si="4"/>
        <v>-</v>
      </c>
      <c r="AX6" s="77">
        <f t="shared" si="4"/>
        <v>49.72</v>
      </c>
      <c r="AY6" s="77">
        <f t="shared" si="4"/>
        <v>65.260000000000005</v>
      </c>
      <c r="AZ6" s="77" t="str">
        <f t="shared" si="4"/>
        <v>-</v>
      </c>
      <c r="BA6" s="77" t="str">
        <f t="shared" si="4"/>
        <v>-</v>
      </c>
      <c r="BB6" s="77" t="str">
        <f t="shared" si="4"/>
        <v>-</v>
      </c>
      <c r="BC6" s="77">
        <f t="shared" si="4"/>
        <v>69.819999999999993</v>
      </c>
      <c r="BD6" s="77">
        <f t="shared" si="4"/>
        <v>72.13</v>
      </c>
      <c r="BE6" s="69" t="str">
        <f>IF(BE7="","",IF(BE7="-","【-】","【"&amp;SUBSTITUTE(TEXT(BE7,"#,##0.00"),"-","△")&amp;"】"))</f>
        <v>【71.46】</v>
      </c>
      <c r="BF6" s="77" t="str">
        <f t="shared" ref="BF6:BO6" si="5">IF(BF7="",NA(),BF7)</f>
        <v>-</v>
      </c>
      <c r="BG6" s="77" t="str">
        <f t="shared" si="5"/>
        <v>-</v>
      </c>
      <c r="BH6" s="77" t="str">
        <f t="shared" si="5"/>
        <v>-</v>
      </c>
      <c r="BI6" s="77">
        <f t="shared" si="5"/>
        <v>2252.14</v>
      </c>
      <c r="BJ6" s="77">
        <f t="shared" si="5"/>
        <v>2502.4299999999998</v>
      </c>
      <c r="BK6" s="77" t="str">
        <f t="shared" si="5"/>
        <v>-</v>
      </c>
      <c r="BL6" s="77" t="str">
        <f t="shared" si="5"/>
        <v>-</v>
      </c>
      <c r="BM6" s="77" t="str">
        <f t="shared" si="5"/>
        <v>-</v>
      </c>
      <c r="BN6" s="77">
        <f t="shared" si="5"/>
        <v>1149.7</v>
      </c>
      <c r="BO6" s="77">
        <f t="shared" si="5"/>
        <v>1420.25</v>
      </c>
      <c r="BP6" s="69" t="str">
        <f>IF(BP7="","",IF(BP7="-","【-】","【"&amp;SUBSTITUTE(TEXT(BP7,"#,##0.00"),"-","△")&amp;"】"))</f>
        <v>【1,223.19】</v>
      </c>
      <c r="BQ6" s="77" t="str">
        <f t="shared" ref="BQ6:BZ6" si="6">IF(BQ7="",NA(),BQ7)</f>
        <v>-</v>
      </c>
      <c r="BR6" s="77" t="str">
        <f t="shared" si="6"/>
        <v>-</v>
      </c>
      <c r="BS6" s="77" t="str">
        <f t="shared" si="6"/>
        <v>-</v>
      </c>
      <c r="BT6" s="77">
        <f t="shared" si="6"/>
        <v>24.79</v>
      </c>
      <c r="BU6" s="77">
        <f t="shared" si="6"/>
        <v>19.739999999999998</v>
      </c>
      <c r="BV6" s="77" t="str">
        <f t="shared" si="6"/>
        <v>-</v>
      </c>
      <c r="BW6" s="77" t="str">
        <f t="shared" si="6"/>
        <v>-</v>
      </c>
      <c r="BX6" s="77" t="str">
        <f t="shared" si="6"/>
        <v>-</v>
      </c>
      <c r="BY6" s="77">
        <f t="shared" si="6"/>
        <v>35.96</v>
      </c>
      <c r="BZ6" s="77">
        <f t="shared" si="6"/>
        <v>32.700000000000003</v>
      </c>
      <c r="CA6" s="69" t="str">
        <f>IF(CA7="","",IF(CA7="-","【-】","【"&amp;SUBSTITUTE(TEXT(CA7,"#,##0.00"),"-","△")&amp;"】"))</f>
        <v>【37.21】</v>
      </c>
      <c r="CB6" s="77" t="str">
        <f t="shared" ref="CB6:CK6" si="7">IF(CB7="",NA(),CB7)</f>
        <v>-</v>
      </c>
      <c r="CC6" s="77" t="str">
        <f t="shared" si="7"/>
        <v>-</v>
      </c>
      <c r="CD6" s="77" t="str">
        <f t="shared" si="7"/>
        <v>-</v>
      </c>
      <c r="CE6" s="77">
        <f t="shared" si="7"/>
        <v>902.44</v>
      </c>
      <c r="CF6" s="77">
        <f t="shared" si="7"/>
        <v>1144.0899999999999</v>
      </c>
      <c r="CG6" s="77" t="str">
        <f t="shared" si="7"/>
        <v>-</v>
      </c>
      <c r="CH6" s="77" t="str">
        <f t="shared" si="7"/>
        <v>-</v>
      </c>
      <c r="CI6" s="77" t="str">
        <f t="shared" si="7"/>
        <v>-</v>
      </c>
      <c r="CJ6" s="77">
        <f t="shared" si="7"/>
        <v>481.96</v>
      </c>
      <c r="CK6" s="77">
        <f t="shared" si="7"/>
        <v>536.16999999999996</v>
      </c>
      <c r="CL6" s="69" t="str">
        <f>IF(CL7="","",IF(CL7="-","【-】","【"&amp;SUBSTITUTE(TEXT(CL7,"#,##0.00"),"-","△")&amp;"】"))</f>
        <v>【462.49】</v>
      </c>
      <c r="CM6" s="77" t="str">
        <f t="shared" ref="CM6:CV6" si="8">IF(CM7="",NA(),CM7)</f>
        <v>-</v>
      </c>
      <c r="CN6" s="77" t="str">
        <f t="shared" si="8"/>
        <v>-</v>
      </c>
      <c r="CO6" s="77" t="str">
        <f t="shared" si="8"/>
        <v>-</v>
      </c>
      <c r="CP6" s="77">
        <f t="shared" si="8"/>
        <v>14.29</v>
      </c>
      <c r="CQ6" s="77">
        <f t="shared" si="8"/>
        <v>14.29</v>
      </c>
      <c r="CR6" s="77" t="str">
        <f t="shared" si="8"/>
        <v>-</v>
      </c>
      <c r="CS6" s="77" t="str">
        <f t="shared" si="8"/>
        <v>-</v>
      </c>
      <c r="CT6" s="77" t="str">
        <f t="shared" si="8"/>
        <v>-</v>
      </c>
      <c r="CU6" s="77">
        <f t="shared" si="8"/>
        <v>26.12</v>
      </c>
      <c r="CV6" s="77">
        <f t="shared" si="8"/>
        <v>27.81</v>
      </c>
      <c r="CW6" s="69" t="str">
        <f>IF(CW7="","",IF(CW7="-","【-】","【"&amp;SUBSTITUTE(TEXT(CW7,"#,##0.00"),"-","△")&amp;"】"))</f>
        <v>【30.09】</v>
      </c>
      <c r="CX6" s="77" t="str">
        <f t="shared" ref="CX6:DG6" si="9">IF(CX7="",NA(),CX7)</f>
        <v>-</v>
      </c>
      <c r="CY6" s="77" t="str">
        <f t="shared" si="9"/>
        <v>-</v>
      </c>
      <c r="CZ6" s="77" t="str">
        <f t="shared" si="9"/>
        <v>-</v>
      </c>
      <c r="DA6" s="77">
        <f t="shared" si="9"/>
        <v>64.45</v>
      </c>
      <c r="DB6" s="77">
        <f t="shared" si="9"/>
        <v>69.95</v>
      </c>
      <c r="DC6" s="77" t="str">
        <f t="shared" si="9"/>
        <v>-</v>
      </c>
      <c r="DD6" s="77" t="str">
        <f t="shared" si="9"/>
        <v>-</v>
      </c>
      <c r="DE6" s="77" t="str">
        <f t="shared" si="9"/>
        <v>-</v>
      </c>
      <c r="DF6" s="77">
        <f t="shared" si="9"/>
        <v>78.55</v>
      </c>
      <c r="DG6" s="77">
        <f t="shared" si="9"/>
        <v>78.680000000000007</v>
      </c>
      <c r="DH6" s="69" t="str">
        <f>IF(DH7="","",IF(DH7="-","【-】","【"&amp;SUBSTITUTE(TEXT(DH7,"#,##0.00"),"-","△")&amp;"】"))</f>
        <v>【80.97】</v>
      </c>
      <c r="DI6" s="77" t="str">
        <f t="shared" ref="DI6:DR6" si="10">IF(DI7="",NA(),DI7)</f>
        <v>-</v>
      </c>
      <c r="DJ6" s="77" t="str">
        <f t="shared" si="10"/>
        <v>-</v>
      </c>
      <c r="DK6" s="77" t="str">
        <f t="shared" si="10"/>
        <v>-</v>
      </c>
      <c r="DL6" s="77">
        <f t="shared" si="10"/>
        <v>45.03</v>
      </c>
      <c r="DM6" s="77">
        <f t="shared" si="10"/>
        <v>42.7</v>
      </c>
      <c r="DN6" s="77" t="str">
        <f t="shared" si="10"/>
        <v>-</v>
      </c>
      <c r="DO6" s="77" t="str">
        <f t="shared" si="10"/>
        <v>-</v>
      </c>
      <c r="DP6" s="77" t="str">
        <f t="shared" si="10"/>
        <v>-</v>
      </c>
      <c r="DQ6" s="77">
        <f t="shared" si="10"/>
        <v>28.31</v>
      </c>
      <c r="DR6" s="77">
        <f t="shared" si="10"/>
        <v>23.92</v>
      </c>
      <c r="DS6" s="69" t="str">
        <f>IF(DS7="","",IF(DS7="-","【-】","【"&amp;SUBSTITUTE(TEXT(DS7,"#,##0.00"),"-","△")&amp;"】"))</f>
        <v>【26.63】</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69">
        <f t="shared" si="11"/>
        <v>0</v>
      </c>
      <c r="EC6" s="69">
        <f t="shared" si="11"/>
        <v>0</v>
      </c>
      <c r="ED6" s="69" t="str">
        <f>IF(ED7="","",IF(ED7="-","【-】","【"&amp;SUBSTITUTE(TEXT(ED7,"#,##0.00"),"-","△")&amp;"】"))</f>
        <v>【0.00】</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69">
        <f t="shared" si="12"/>
        <v>0</v>
      </c>
      <c r="EN6" s="69">
        <f t="shared" si="12"/>
        <v>0</v>
      </c>
      <c r="EO6" s="69" t="str">
        <f>IF(EO7="","",IF(EO7="-","【-】","【"&amp;SUBSTITUTE(TEXT(EO7,"#,##0.00"),"-","△")&amp;"】"))</f>
        <v>【0.00】</v>
      </c>
    </row>
    <row r="7" spans="1:148" s="55" customFormat="1">
      <c r="A7" s="56"/>
      <c r="B7" s="62">
        <v>2024</v>
      </c>
      <c r="C7" s="62">
        <v>15521</v>
      </c>
      <c r="D7" s="62">
        <v>46</v>
      </c>
      <c r="E7" s="62">
        <v>17</v>
      </c>
      <c r="F7" s="62">
        <v>6</v>
      </c>
      <c r="G7" s="62">
        <v>0</v>
      </c>
      <c r="H7" s="62" t="s">
        <v>96</v>
      </c>
      <c r="I7" s="62" t="s">
        <v>97</v>
      </c>
      <c r="J7" s="62" t="s">
        <v>98</v>
      </c>
      <c r="K7" s="62" t="s">
        <v>99</v>
      </c>
      <c r="L7" s="62" t="s">
        <v>100</v>
      </c>
      <c r="M7" s="62" t="s">
        <v>101</v>
      </c>
      <c r="N7" s="70" t="s">
        <v>102</v>
      </c>
      <c r="O7" s="70">
        <v>75.540000000000006</v>
      </c>
      <c r="P7" s="70">
        <v>17.02</v>
      </c>
      <c r="Q7" s="70">
        <v>76.290000000000006</v>
      </c>
      <c r="R7" s="70">
        <v>4510</v>
      </c>
      <c r="S7" s="70">
        <v>4646</v>
      </c>
      <c r="T7" s="70">
        <v>404.94</v>
      </c>
      <c r="U7" s="70">
        <v>11.47</v>
      </c>
      <c r="V7" s="70">
        <v>772</v>
      </c>
      <c r="W7" s="70">
        <v>0.73</v>
      </c>
      <c r="X7" s="70">
        <v>1057.53</v>
      </c>
      <c r="Y7" s="70" t="s">
        <v>102</v>
      </c>
      <c r="Z7" s="70" t="s">
        <v>102</v>
      </c>
      <c r="AA7" s="70" t="s">
        <v>102</v>
      </c>
      <c r="AB7" s="70">
        <v>95.48</v>
      </c>
      <c r="AC7" s="70">
        <v>87.83</v>
      </c>
      <c r="AD7" s="70" t="s">
        <v>102</v>
      </c>
      <c r="AE7" s="70" t="s">
        <v>102</v>
      </c>
      <c r="AF7" s="70" t="s">
        <v>102</v>
      </c>
      <c r="AG7" s="70">
        <v>105.98</v>
      </c>
      <c r="AH7" s="70">
        <v>107.11</v>
      </c>
      <c r="AI7" s="70">
        <v>104.55</v>
      </c>
      <c r="AJ7" s="70" t="s">
        <v>102</v>
      </c>
      <c r="AK7" s="70" t="s">
        <v>102</v>
      </c>
      <c r="AL7" s="70" t="s">
        <v>102</v>
      </c>
      <c r="AM7" s="70">
        <v>40.26</v>
      </c>
      <c r="AN7" s="70">
        <v>141.86000000000001</v>
      </c>
      <c r="AO7" s="70" t="s">
        <v>102</v>
      </c>
      <c r="AP7" s="70" t="s">
        <v>102</v>
      </c>
      <c r="AQ7" s="70" t="s">
        <v>102</v>
      </c>
      <c r="AR7" s="70">
        <v>181.51</v>
      </c>
      <c r="AS7" s="70">
        <v>108.76</v>
      </c>
      <c r="AT7" s="70">
        <v>84.87</v>
      </c>
      <c r="AU7" s="70" t="s">
        <v>102</v>
      </c>
      <c r="AV7" s="70" t="s">
        <v>102</v>
      </c>
      <c r="AW7" s="70" t="s">
        <v>102</v>
      </c>
      <c r="AX7" s="70">
        <v>49.72</v>
      </c>
      <c r="AY7" s="70">
        <v>65.260000000000005</v>
      </c>
      <c r="AZ7" s="70" t="s">
        <v>102</v>
      </c>
      <c r="BA7" s="70" t="s">
        <v>102</v>
      </c>
      <c r="BB7" s="70" t="s">
        <v>102</v>
      </c>
      <c r="BC7" s="70">
        <v>69.819999999999993</v>
      </c>
      <c r="BD7" s="70">
        <v>72.13</v>
      </c>
      <c r="BE7" s="70">
        <v>71.459999999999994</v>
      </c>
      <c r="BF7" s="70" t="s">
        <v>102</v>
      </c>
      <c r="BG7" s="70" t="s">
        <v>102</v>
      </c>
      <c r="BH7" s="70" t="s">
        <v>102</v>
      </c>
      <c r="BI7" s="70">
        <v>2252.14</v>
      </c>
      <c r="BJ7" s="70">
        <v>2502.4299999999998</v>
      </c>
      <c r="BK7" s="70" t="s">
        <v>102</v>
      </c>
      <c r="BL7" s="70" t="s">
        <v>102</v>
      </c>
      <c r="BM7" s="70" t="s">
        <v>102</v>
      </c>
      <c r="BN7" s="70">
        <v>1149.7</v>
      </c>
      <c r="BO7" s="70">
        <v>1420.25</v>
      </c>
      <c r="BP7" s="70">
        <v>1223.19</v>
      </c>
      <c r="BQ7" s="70" t="s">
        <v>102</v>
      </c>
      <c r="BR7" s="70" t="s">
        <v>102</v>
      </c>
      <c r="BS7" s="70" t="s">
        <v>102</v>
      </c>
      <c r="BT7" s="70">
        <v>24.79</v>
      </c>
      <c r="BU7" s="70">
        <v>19.739999999999998</v>
      </c>
      <c r="BV7" s="70" t="s">
        <v>102</v>
      </c>
      <c r="BW7" s="70" t="s">
        <v>102</v>
      </c>
      <c r="BX7" s="70" t="s">
        <v>102</v>
      </c>
      <c r="BY7" s="70">
        <v>35.96</v>
      </c>
      <c r="BZ7" s="70">
        <v>32.700000000000003</v>
      </c>
      <c r="CA7" s="70">
        <v>37.21</v>
      </c>
      <c r="CB7" s="70" t="s">
        <v>102</v>
      </c>
      <c r="CC7" s="70" t="s">
        <v>102</v>
      </c>
      <c r="CD7" s="70" t="s">
        <v>102</v>
      </c>
      <c r="CE7" s="70">
        <v>902.44</v>
      </c>
      <c r="CF7" s="70">
        <v>1144.0899999999999</v>
      </c>
      <c r="CG7" s="70" t="s">
        <v>102</v>
      </c>
      <c r="CH7" s="70" t="s">
        <v>102</v>
      </c>
      <c r="CI7" s="70" t="s">
        <v>102</v>
      </c>
      <c r="CJ7" s="70">
        <v>481.96</v>
      </c>
      <c r="CK7" s="70">
        <v>536.16999999999996</v>
      </c>
      <c r="CL7" s="70">
        <v>462.49</v>
      </c>
      <c r="CM7" s="70" t="s">
        <v>102</v>
      </c>
      <c r="CN7" s="70" t="s">
        <v>102</v>
      </c>
      <c r="CO7" s="70" t="s">
        <v>102</v>
      </c>
      <c r="CP7" s="70">
        <v>14.29</v>
      </c>
      <c r="CQ7" s="70">
        <v>14.29</v>
      </c>
      <c r="CR7" s="70" t="s">
        <v>102</v>
      </c>
      <c r="CS7" s="70" t="s">
        <v>102</v>
      </c>
      <c r="CT7" s="70" t="s">
        <v>102</v>
      </c>
      <c r="CU7" s="70">
        <v>26.12</v>
      </c>
      <c r="CV7" s="70">
        <v>27.81</v>
      </c>
      <c r="CW7" s="70">
        <v>30.09</v>
      </c>
      <c r="CX7" s="70" t="s">
        <v>102</v>
      </c>
      <c r="CY7" s="70" t="s">
        <v>102</v>
      </c>
      <c r="CZ7" s="70" t="s">
        <v>102</v>
      </c>
      <c r="DA7" s="70">
        <v>64.45</v>
      </c>
      <c r="DB7" s="70">
        <v>69.95</v>
      </c>
      <c r="DC7" s="70" t="s">
        <v>102</v>
      </c>
      <c r="DD7" s="70" t="s">
        <v>102</v>
      </c>
      <c r="DE7" s="70" t="s">
        <v>102</v>
      </c>
      <c r="DF7" s="70">
        <v>78.55</v>
      </c>
      <c r="DG7" s="70">
        <v>78.680000000000007</v>
      </c>
      <c r="DH7" s="70">
        <v>80.97</v>
      </c>
      <c r="DI7" s="70" t="s">
        <v>102</v>
      </c>
      <c r="DJ7" s="70" t="s">
        <v>102</v>
      </c>
      <c r="DK7" s="70" t="s">
        <v>102</v>
      </c>
      <c r="DL7" s="70">
        <v>45.03</v>
      </c>
      <c r="DM7" s="70">
        <v>42.7</v>
      </c>
      <c r="DN7" s="70" t="s">
        <v>102</v>
      </c>
      <c r="DO7" s="70" t="s">
        <v>102</v>
      </c>
      <c r="DP7" s="70" t="s">
        <v>102</v>
      </c>
      <c r="DQ7" s="70">
        <v>28.31</v>
      </c>
      <c r="DR7" s="70">
        <v>23.92</v>
      </c>
      <c r="DS7" s="70">
        <v>26.63</v>
      </c>
      <c r="DT7" s="70" t="s">
        <v>102</v>
      </c>
      <c r="DU7" s="70" t="s">
        <v>102</v>
      </c>
      <c r="DV7" s="70" t="s">
        <v>102</v>
      </c>
      <c r="DW7" s="70">
        <v>0</v>
      </c>
      <c r="DX7" s="70">
        <v>0</v>
      </c>
      <c r="DY7" s="70" t="s">
        <v>102</v>
      </c>
      <c r="DZ7" s="70" t="s">
        <v>102</v>
      </c>
      <c r="EA7" s="70" t="s">
        <v>102</v>
      </c>
      <c r="EB7" s="70">
        <v>0</v>
      </c>
      <c r="EC7" s="70">
        <v>0</v>
      </c>
      <c r="ED7" s="70">
        <v>0</v>
      </c>
      <c r="EE7" s="70" t="s">
        <v>102</v>
      </c>
      <c r="EF7" s="70" t="s">
        <v>102</v>
      </c>
      <c r="EG7" s="70" t="s">
        <v>102</v>
      </c>
      <c r="EH7" s="70">
        <v>0</v>
      </c>
      <c r="EI7" s="70">
        <v>0</v>
      </c>
      <c r="EJ7" s="70" t="s">
        <v>102</v>
      </c>
      <c r="EK7" s="70" t="s">
        <v>102</v>
      </c>
      <c r="EL7" s="70" t="s">
        <v>102</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飯田 篤史</cp:lastModifiedBy>
  <dcterms:created xsi:type="dcterms:W3CDTF">2025-12-23T06:25:17Z</dcterms:created>
  <dcterms:modified xsi:type="dcterms:W3CDTF">2026-02-04T23:08:06Z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2026-02-04T23:08:06Z</vt:filetime>
  </property>
</Properties>
</file>