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roma-mfile\desktop$\mn-iida-atsushi\Desktop\20230112 公営企業に係る経営比較分析表（令和3年度決算）の分析等について（R5.1.20〆）\調査表\"/>
    </mc:Choice>
  </mc:AlternateContent>
  <workbookProtection workbookAlgorithmName="SHA-512" workbookHashValue="OswgzTai0D2+RuMKPUOr+CtTDt1A+tKUEWK011SDjV3/TczryyYGNVBOdO9b71u8llPNnBgQVyp7iZZSbMeO1Q==" workbookSaltValue="QgLHJEoHNaT4oQofHkbj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<sst xmlns="http://schemas.openxmlformats.org/spreadsheetml/2006/main" count="236" uniqueCount="122">
  <si>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</si>
  <si>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</si>
  <si>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</si>
  <si>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</si>
  <si>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</si>
  <si>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</si>
  <si>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</si>
  <si>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</si>
  <si>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</si>
  <si>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</si>
  <si>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</si>
  <si>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</si>
  <si>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</si>
  <si>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</si>
  <si>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</si>
  <si>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</si>
  <si>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</si>
  <si>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</si>
  <si>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</si>
  <si>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</si>
  <si>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</si>
  <si>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</si>
  <si>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</si>
  <si>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</si>
  <si>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</si>
  <si>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</si>
  <si>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</si>
  <si>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</si>
  <si>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</si>
  <si>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</si>
  <si>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</si>
  <si>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</si>
  <si>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</si>
  <si>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</si>
  <si>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</si>
  <si>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</si>
  <si>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</si>
  <si>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</si>
  <si>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</si>
  <si>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</si>
  <si>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</si>
  <si>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</si>
  <si>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</si>
  <si>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</si>
  <si>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</si>
  <si>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</si>
  <si>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</si>
  <si>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</si>
  <si>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</si>
  <si>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</si>
  <si>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</si>
  <si>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</si>
  <si>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</si>
  <si>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</si>
  <si>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</si>
  <si>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</si>
  <si>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</si>
  <si>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</si>
  <si>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</si>
  <si>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</si>
  <si>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</si>
  <si>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</si>
  <si>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</si>
  <si>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</si>
  <si>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</si>
  <si>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</si>
  <si>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</si>
  <si>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</si>
  <si>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</si>
  <si>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</si>
  <si>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</si>
  <si>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</si>
  <si>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</si>
  <si>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</si>
  <si>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</si>
  <si>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</si>
  <si>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</si>
  <si>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</si>
  <si>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</si>
  <si>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</si>
  <si>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</si>
  <si>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</si>
  <si>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</si>
  <si>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</si>
  <si>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</si>
  <si>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</si>
  <si>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</si>
  <si>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</si>
  <si>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</si>
  <si>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</si>
  <si>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</si>
  <si>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</si>
  <si>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</si>
  <si>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</si>
  <si>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</si>
  <si>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</si>
  <si>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</si>
  <si>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</si>
  <si>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</si>
  <si>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佐呂間町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</si>
  <si>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</si>
  <si>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</si>
  <si>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</si>
  <si>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</si>
  <si>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</si>
  <si>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</si>
  <si>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</si>
  <si>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</si>
  <si>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</si>
  <si>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</si>
  <si>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</si>
  <si>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</si>
  <si>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</si>
  <si>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</si>
  <si>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</si>
  <si>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</si>
  <si>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</si>
  <si>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</si>
  <si>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</si>
  <si>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管渠については、平成9年度～14年度に供用開始されてからまだ耐用年数を経過しておらず、更新を実施していないことから、管渠改善率は0.00％となっている。</t>
    <phoneticPr fontId="4"/>
  </si>
  <si>
    <t xml:space="preserve"> 収益的収支比率と経費回収率について、ここ数年下降傾向にある。それでも経費回収率は類似団体平均値より13.41％高く、類似団体よりも比較的に経営は健全であると言える。
　汚水処理原価については、類似団体平均値よりも53.23円高く、ここ数年上昇傾向にあり、令和2年度に一度落ち着いたが、令和3年度は再び増加に転じており、費用の効率性の面からより一層の改善が必要となっている。
　起債残高は減少傾向にあり、対事業規模比率についても類似団体平均値より204.17％下回っているが、公共下水道施設は平成9年度の供用開始のため老朽化が進んでおり、令和2年度から施設の延命化を目的とした、ストックマネジメント事業計画に基づく、計画的な施設の更新を実施しており、今後起債残高は増加することが見込まれる。
　施設利用率は類似団体平均値よりも4.76％上回るが、47.04％と低く、水洗化率は類似団体平均値よりも2.42％下回ることから、処理能力に対し比較的余裕を持った施設稼働状況となっているが、最大時には稼働率が上昇するので一概に効率性が低いとは言い切れない。また、水洗化率はここ数年増加が続いており、水洗化率が向上すれば施設利用率もそれに伴い上昇していくものと考えられる。</t>
    <rPh sb="97" eb="99">
      <t>ルイジ</t>
    </rPh>
    <rPh sb="99" eb="101">
      <t>ダンタイ</t>
    </rPh>
    <rPh sb="101" eb="104">
      <t>ヘイキンチ</t>
    </rPh>
    <rPh sb="112" eb="113">
      <t>エン</t>
    </rPh>
    <rPh sb="113" eb="114">
      <t>タカ</t>
    </rPh>
    <rPh sb="128" eb="130">
      <t>レイワ</t>
    </rPh>
    <rPh sb="131" eb="133">
      <t>ネンド</t>
    </rPh>
    <rPh sb="134" eb="136">
      <t>イチド</t>
    </rPh>
    <rPh sb="136" eb="137">
      <t>オ</t>
    </rPh>
    <rPh sb="138" eb="139">
      <t>ツ</t>
    </rPh>
    <rPh sb="143" eb="145">
      <t>レイワ</t>
    </rPh>
    <rPh sb="146" eb="148">
      <t>ネンド</t>
    </rPh>
    <rPh sb="149" eb="150">
      <t>フタタ</t>
    </rPh>
    <rPh sb="151" eb="153">
      <t>ゾウカ</t>
    </rPh>
    <rPh sb="154" eb="155">
      <t>テン</t>
    </rPh>
    <rPh sb="172" eb="174">
      <t>イッソウ</t>
    </rPh>
    <rPh sb="327" eb="329">
      <t>キサイ</t>
    </rPh>
    <rPh sb="329" eb="331">
      <t>ザンダカ</t>
    </rPh>
    <rPh sb="486" eb="488">
      <t>ゾウカ</t>
    </rPh>
    <rPh sb="489" eb="490">
      <t>ツヅ</t>
    </rPh>
    <phoneticPr fontId="4"/>
  </si>
  <si>
    <t>　類似団体平均値と比較すると、現状では経営の健全性は保たれていると考えられるが、地方債の償還金は一般会計繰入金に頼っており、人口減少が進んでいる中で、今後は老朽化した施設の更新事業が増加していくため、起債残高の増加が見込まれることから、収益的収支比率及び経費回収率の改善に向け、料金及び投資計画の適正化に向けた対策が必要となっている。
　効率性に関しては、類似団体平均値よりも施設利用率は若干高いが、水洗化率は低くなっている。しかし水洗化率は増加が続いているため、今後のさらなる向上に向け、下水道へ接続されていない既存住宅に対する取り組みが重要となっている。
　管渠については耐用年数を経過していないため、当面の間更新は必要ないが、不明処理水があることから、破損個所の調査など対策の検討が必要となっている。</t>
    <rPh sb="100" eb="102">
      <t>キサイ</t>
    </rPh>
    <rPh sb="102" eb="104">
      <t>ザンダカ</t>
    </rPh>
    <rPh sb="105" eb="107">
      <t>ゾウカ</t>
    </rPh>
    <rPh sb="108" eb="110">
      <t>ミコ</t>
    </rPh>
    <rPh sb="155" eb="157">
      <t>タイサク</t>
    </rPh>
    <rPh sb="221" eb="223">
      <t>ゾウカ</t>
    </rPh>
    <rPh sb="224" eb="225">
      <t>ツヅ</t>
    </rPh>
    <rPh sb="232" eb="234">
      <t>コンゴ</t>
    </rPh>
    <rPh sb="245" eb="248">
      <t>ゲスイドウ</t>
    </rPh>
    <rPh sb="249" eb="251">
      <t>セツゾク</t>
    </rPh>
    <rPh sb="257" eb="259">
      <t>キゾン</t>
    </rPh>
    <rPh sb="259" eb="261">
      <t>ジュウタク</t>
    </rPh>
    <rPh sb="262" eb="263">
      <t>タイ</t>
    </rPh>
    <rPh sb="265" eb="266">
      <t>ト</t>
    </rPh>
    <rPh sb="267" eb="268">
      <t>ク</t>
    </rPh>
    <rPh sb="270" eb="27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</si>
</sst>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97-4D23-826C-95234AD989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797-4D23-826C-95234AD989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47.04</c:v>
                </c:pt>
                <c:pt idx="1">
                  <c:v>47.04</c:v>
                </c:pt>
                <c:pt idx="2">
                  <c:v>47.04</c:v>
                </c:pt>
                <c:pt idx="3">
                  <c:v>47.04</c:v>
                </c:pt>
                <c:pt idx="4">
                  <c:v>47.04</c:v>
                </c:pt>
              </c:numCache>
            </c:numRef>
          </c:val>
          <c:extLst>
            <c:ext xmlns:c16="http://schemas.microsoft.com/office/drawing/2014/chart" uri="{C3380CC4-5D6E-409C-BE32-E72D297353CC}">
              <c16:uniqueId val="{00000000-CF70-41FA-9275-0742CD1AB8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F70-41FA-9275-0742CD1AB8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79.790000000000006</c:v>
                </c:pt>
                <c:pt idx="1">
                  <c:v>80.069999999999993</c:v>
                </c:pt>
                <c:pt idx="2">
                  <c:v>80.86</c:v>
                </c:pt>
                <c:pt idx="3">
                  <c:v>81.2</c:v>
                </c:pt>
                <c:pt idx="4">
                  <c:v>81.92</c:v>
                </c:pt>
              </c:numCache>
            </c:numRef>
          </c:val>
          <c:extLst>
            <c:ext xmlns:c16="http://schemas.microsoft.com/office/drawing/2014/chart" uri="{C3380CC4-5D6E-409C-BE32-E72D297353CC}">
              <c16:uniqueId val="{00000000-E10E-4036-9C1F-A746BA7AAD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10E-4036-9C1F-A746BA7AAD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98.02</c:v>
                </c:pt>
                <c:pt idx="1">
                  <c:v>96.34</c:v>
                </c:pt>
                <c:pt idx="2">
                  <c:v>89.55</c:v>
                </c:pt>
                <c:pt idx="3">
                  <c:v>95.01</c:v>
                </c:pt>
                <c:pt idx="4">
                  <c:v>94.28</c:v>
                </c:pt>
              </c:numCache>
            </c:numRef>
          </c:val>
          <c:extLst>
            <c:ext xmlns:c16="http://schemas.microsoft.com/office/drawing/2014/chart" uri="{C3380CC4-5D6E-409C-BE32-E72D297353CC}">
              <c16:uniqueId val="{00000000-4C55-4714-B908-2E86619B11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5-4714-B908-2E86619B11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2-4CA1-B4FC-FCDE25178B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2-4CA1-B4FC-FCDE25178B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99-4A03-B566-CD563A1534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99-4A03-B566-CD563A1534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0-4DD6-A2E1-406D1475A8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0-4DD6-A2E1-406D1475A8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5-488A-9CBC-4BBDD014B4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5-488A-9CBC-4BBDD014B4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1316.69</c:v>
                </c:pt>
                <c:pt idx="1">
                  <c:v>1284.0999999999999</c:v>
                </c:pt>
                <c:pt idx="2">
                  <c:v>1185.8900000000001</c:v>
                </c:pt>
                <c:pt idx="3">
                  <c:v>1019.07</c:v>
                </c:pt>
                <c:pt idx="4">
                  <c:v>959.58</c:v>
                </c:pt>
              </c:numCache>
            </c:numRef>
          </c:val>
          <c:extLst>
            <c:ext xmlns:c16="http://schemas.microsoft.com/office/drawing/2014/chart" uri="{C3380CC4-5D6E-409C-BE32-E72D297353CC}">
              <c16:uniqueId val="{00000000-2E0E-43C5-82D3-9C3C0D9716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E0E-43C5-82D3-9C3C0D9716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95.21</c:v>
                </c:pt>
                <c:pt idx="1">
                  <c:v>91.22</c:v>
                </c:pt>
                <c:pt idx="2">
                  <c:v>76.260000000000005</c:v>
                </c:pt>
                <c:pt idx="3">
                  <c:v>87.87</c:v>
                </c:pt>
                <c:pt idx="4">
                  <c:v>86.01</c:v>
                </c:pt>
              </c:numCache>
            </c:numRef>
          </c:val>
          <c:extLst>
            <c:ext xmlns:c16="http://schemas.microsoft.com/office/drawing/2014/chart" uri="{C3380CC4-5D6E-409C-BE32-E72D297353CC}">
              <c16:uniqueId val="{00000000-11A8-427D-8A15-90860A5276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1A8-427D-8A15-90860A5276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249.94</c:v>
                </c:pt>
                <c:pt idx="1">
                  <c:v>261.69</c:v>
                </c:pt>
                <c:pt idx="2">
                  <c:v>313.67</c:v>
                </c:pt>
                <c:pt idx="3">
                  <c:v>276.32</c:v>
                </c:pt>
                <c:pt idx="4">
                  <c:v>281.87</c:v>
                </c:pt>
              </c:numCache>
            </c:numRef>
          </c:val>
          <c:extLst>
            <c:ext xmlns:c16="http://schemas.microsoft.com/office/drawing/2014/chart" uri="{C3380CC4-5D6E-409C-BE32-E72D297353CC}">
              <c16:uniqueId val="{00000000-1E29-40C9-8E97-9B0A545433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E29-40C9-8E97-9B0A545433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9" zoomScaleNormal="100" workbookViewId="0">
      <selection activeCell="BR88" sqref="BR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佐呂間町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4842</v>
      </c>
      <c r="AM8" s="42"/>
      <c r="AN8" s="42"/>
      <c r="AO8" s="42"/>
      <c r="AP8" s="42"/>
      <c r="AQ8" s="42"/>
      <c r="AR8" s="42"/>
      <c r="AS8" s="42"/>
      <c r="AT8" s="35">
        <f>データ!T6</f>
        <v>404.94</v>
      </c>
      <c r="AU8" s="35"/>
      <c r="AV8" s="35"/>
      <c r="AW8" s="35"/>
      <c r="AX8" s="35"/>
      <c r="AY8" s="35"/>
      <c r="AZ8" s="35"/>
      <c r="BA8" s="35"/>
      <c r="BB8" s="35">
        <f>データ!U6</f>
        <v>11.96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52.93</v>
      </c>
      <c r="Q10" s="35"/>
      <c r="R10" s="35"/>
      <c r="S10" s="35"/>
      <c r="T10" s="35"/>
      <c r="U10" s="35"/>
      <c r="V10" s="35"/>
      <c r="W10" s="35">
        <f>データ!Q6</f>
        <v>67.59</v>
      </c>
      <c r="X10" s="35"/>
      <c r="Y10" s="35"/>
      <c r="Z10" s="35"/>
      <c r="AA10" s="35"/>
      <c r="AB10" s="35"/>
      <c r="AC10" s="35"/>
      <c r="AD10" s="42">
        <f>データ!R6</f>
        <v>4510</v>
      </c>
      <c r="AE10" s="42"/>
      <c r="AF10" s="42"/>
      <c r="AG10" s="42"/>
      <c r="AH10" s="42"/>
      <c r="AI10" s="42"/>
      <c r="AJ10" s="42"/>
      <c r="AK10" s="2"/>
      <c r="AL10" s="42">
        <f>データ!V6</f>
        <v>2533</v>
      </c>
      <c r="AM10" s="42"/>
      <c r="AN10" s="42"/>
      <c r="AO10" s="42"/>
      <c r="AP10" s="42"/>
      <c r="AQ10" s="42"/>
      <c r="AR10" s="42"/>
      <c r="AS10" s="42"/>
      <c r="AT10" s="35">
        <f>データ!W6</f>
        <v>1.8</v>
      </c>
      <c r="AU10" s="35"/>
      <c r="AV10" s="35"/>
      <c r="AW10" s="35"/>
      <c r="AX10" s="35"/>
      <c r="AY10" s="35"/>
      <c r="AZ10" s="35"/>
      <c r="BA10" s="35"/>
      <c r="BB10" s="35">
        <f>データ!X6</f>
        <v>1407.22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143cVjj+8Vu/Ziv7RqXikCuj44aRzyOyToEAzDUxCiMt/SByGWQRVgGDDFkoIXTYdpJ3ejWFZr1jXj0xQr+DEA==" saltValue="VFXtDnFQegjrHp7NQKii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15521</v>
      </c>
      <c r="D6" s="19">
        <f t="shared" si="3"/>
        <v>47</v>
      </c>
      <c r="E6" s="19">
        <f t="shared" si="3"/>
        <v>17</v>
      </c>
      <c r="F6" s="19">
        <f t="shared" si="3"/>
        <v>4</v>
      </c>
      <c r="G6" s="19">
        <f t="shared" si="3"/>
        <v>0</v>
      </c>
      <c r="H6" s="19" t="str">
        <f t="shared" si="3"/>
        <v>北海道　佐呂間町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52.93</v>
      </c>
      <c r="Q6" s="20">
        <f t="shared" si="3"/>
        <v>67.59</v>
      </c>
      <c r="R6" s="20">
        <f t="shared" si="3"/>
        <v>4510</v>
      </c>
      <c r="S6" s="20">
        <f t="shared" si="3"/>
        <v>4842</v>
      </c>
      <c r="T6" s="20">
        <f t="shared" si="3"/>
        <v>404.94</v>
      </c>
      <c r="U6" s="20">
        <f t="shared" si="3"/>
        <v>11.96</v>
      </c>
      <c r="V6" s="20">
        <f t="shared" si="3"/>
        <v>2533</v>
      </c>
      <c r="W6" s="20">
        <f t="shared" si="3"/>
        <v>1.8</v>
      </c>
      <c r="X6" s="20">
        <f t="shared" si="3"/>
        <v>1407.22</v>
      </c>
      <c r="Y6" s="21">
        <f>IF(Y7="",NA(),Y7)</f>
        <v>98.02</v>
      </c>
      <c r="Z6" s="21">
        <f t="shared" ref="Z6:AH6" si="4">IF(Z7="",NA(),Z7)</f>
        <v>96.34</v>
      </c>
      <c r="AA6" s="21">
        <f t="shared" si="4"/>
        <v>89.55</v>
      </c>
      <c r="AB6" s="21">
        <f t="shared" si="4"/>
        <v>95.01</v>
      </c>
      <c r="AC6" s="21">
        <f t="shared" si="4"/>
        <v>94.28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1316.69</v>
      </c>
      <c r="BG6" s="21">
        <f t="shared" ref="BG6:BO6" si="7">IF(BG7="",NA(),BG7)</f>
        <v>1284.0999999999999</v>
      </c>
      <c r="BH6" s="21">
        <f t="shared" si="7"/>
        <v>1185.8900000000001</v>
      </c>
      <c r="BI6" s="21">
        <f t="shared" si="7"/>
        <v>1019.07</v>
      </c>
      <c r="BJ6" s="21">
        <f t="shared" si="7"/>
        <v>959.58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95.21</v>
      </c>
      <c r="BR6" s="21">
        <f t="shared" ref="BR6:BZ6" si="8">IF(BR7="",NA(),BR7)</f>
        <v>91.22</v>
      </c>
      <c r="BS6" s="21">
        <f t="shared" si="8"/>
        <v>76.260000000000005</v>
      </c>
      <c r="BT6" s="21">
        <f t="shared" si="8"/>
        <v>87.87</v>
      </c>
      <c r="BU6" s="21">
        <f t="shared" si="8"/>
        <v>86.01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249.94</v>
      </c>
      <c r="CC6" s="21">
        <f t="shared" ref="CC6:CK6" si="9">IF(CC7="",NA(),CC7)</f>
        <v>261.69</v>
      </c>
      <c r="CD6" s="21">
        <f t="shared" si="9"/>
        <v>313.67</v>
      </c>
      <c r="CE6" s="21">
        <f t="shared" si="9"/>
        <v>276.32</v>
      </c>
      <c r="CF6" s="21">
        <f t="shared" si="9"/>
        <v>281.87</v>
      </c>
      <c r="CG6" s="21">
        <f t="shared" si="9"/>
        <v>221.81</v>
      </c>
      <c r="CH6" s="21">
        <f t="shared" si="9"/>
        <v>230.02</v>
      </c>
      <c r="CI6" s="21">
        <f t="shared" si="9"/>
        <v>228.47</v>
      </c>
      <c r="CJ6" s="21">
        <f t="shared" si="9"/>
        <v>224.88</v>
      </c>
      <c r="CK6" s="21">
        <f t="shared" si="9"/>
        <v>228.64</v>
      </c>
      <c r="CL6" s="20" t="str">
        <f>IF(CL7="","",IF(CL7="-","【-】","【"&amp;SUBSTITUTE(TEXT(CL7,"#,##0.00"),"-","△")&amp;"】"))</f>
        <v>【216.39】</v>
      </c>
      <c r="CM6" s="21">
        <f>IF(CM7="",NA(),CM7)</f>
        <v>47.04</v>
      </c>
      <c r="CN6" s="21">
        <f t="shared" ref="CN6:CV6" si="10">IF(CN7="",NA(),CN7)</f>
        <v>47.04</v>
      </c>
      <c r="CO6" s="21">
        <f t="shared" si="10"/>
        <v>47.04</v>
      </c>
      <c r="CP6" s="21">
        <f t="shared" si="10"/>
        <v>47.04</v>
      </c>
      <c r="CQ6" s="21">
        <f t="shared" si="10"/>
        <v>47.04</v>
      </c>
      <c r="CR6" s="21">
        <f t="shared" si="10"/>
        <v>43.36</v>
      </c>
      <c r="CS6" s="21">
        <f t="shared" si="10"/>
        <v>42.56</v>
      </c>
      <c r="CT6" s="21">
        <f t="shared" si="10"/>
        <v>42.47</v>
      </c>
      <c r="CU6" s="21">
        <f t="shared" si="10"/>
        <v>42.4</v>
      </c>
      <c r="CV6" s="21">
        <f t="shared" si="10"/>
        <v>42.28</v>
      </c>
      <c r="CW6" s="20" t="str">
        <f>IF(CW7="","",IF(CW7="-","【-】","【"&amp;SUBSTITUTE(TEXT(CW7,"#,##0.00"),"-","△")&amp;"】"))</f>
        <v>【42.57】</v>
      </c>
      <c r="CX6" s="21">
        <f>IF(CX7="",NA(),CX7)</f>
        <v>79.790000000000006</v>
      </c>
      <c r="CY6" s="21">
        <f t="shared" ref="CY6:DG6" si="11">IF(CY7="",NA(),CY7)</f>
        <v>80.069999999999993</v>
      </c>
      <c r="CZ6" s="21">
        <f t="shared" si="11"/>
        <v>80.86</v>
      </c>
      <c r="DA6" s="21">
        <f t="shared" si="11"/>
        <v>81.2</v>
      </c>
      <c r="DB6" s="21">
        <f t="shared" si="11"/>
        <v>81.92</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15521</v>
      </c>
      <c r="D7" s="23">
        <v>47</v>
      </c>
      <c r="E7" s="23">
        <v>17</v>
      </c>
      <c r="F7" s="23">
        <v>4</v>
      </c>
      <c r="G7" s="23">
        <v>0</v>
      </c>
      <c r="H7" s="23" t="s">
        <v>99</v>
      </c>
      <c r="I7" s="23" t="s">
        <v>100</v>
      </c>
      <c r="J7" s="23" t="s">
        <v>101</v>
      </c>
      <c r="K7" s="23" t="s">
        <v>102</v>
      </c>
      <c r="L7" s="23" t="s">
        <v>103</v>
      </c>
      <c r="M7" s="23" t="s">
        <v>104</v>
      </c>
      <c r="N7" s="24" t="s">
        <v>105</v>
      </c>
      <c r="O7" s="24" t="s">
        <v>106</v>
      </c>
      <c r="P7" s="24">
        <v>52.93</v>
      </c>
      <c r="Q7" s="24">
        <v>67.59</v>
      </c>
      <c r="R7" s="24">
        <v>4510</v>
      </c>
      <c r="S7" s="24">
        <v>4842</v>
      </c>
      <c r="T7" s="24">
        <v>404.94</v>
      </c>
      <c r="U7" s="24">
        <v>11.96</v>
      </c>
      <c r="V7" s="24">
        <v>2533</v>
      </c>
      <c r="W7" s="24">
        <v>1.8</v>
      </c>
      <c r="X7" s="24">
        <v>1407.22</v>
      </c>
      <c r="Y7" s="24">
        <v>98.02</v>
      </c>
      <c r="Z7" s="24">
        <v>96.34</v>
      </c>
      <c r="AA7" s="24">
        <v>89.55</v>
      </c>
      <c r="AB7" s="24">
        <v>95.01</v>
      </c>
      <c r="AC7" s="24">
        <v>94.28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1316.69</v>
      </c>
      <c r="BG7" s="24">
        <v>1284.0999999999999</v>
      </c>
      <c r="BH7" s="24">
        <v>1185.8900000000001</v>
      </c>
      <c r="BI7" s="24">
        <v>1019.07</v>
      </c>
      <c r="BJ7" s="24">
        <v>959.58</v>
      </c>
      <c r="BK7" s="24">
        <v>1243.71</v>
      </c>
      <c r="BL7" s="24">
        <v>1194.1500000000001</v>
      </c>
      <c r="BM7" s="24">
        <v>1206.79</v>
      </c>
      <c r="BN7" s="24">
        <v>1258.43</v>
      </c>
      <c r="BO7" s="24">
        <v>1163.75</v>
      </c>
      <c r="BP7" s="24">
        <v>1201.79</v>
      </c>
      <c r="BQ7" s="24">
        <v>95.21</v>
      </c>
      <c r="BR7" s="24">
        <v>91.22</v>
      </c>
      <c r="BS7" s="24">
        <v>76.260000000000005</v>
      </c>
      <c r="BT7" s="24">
        <v>87.87</v>
      </c>
      <c r="BU7" s="24">
        <v>86.01</v>
      </c>
      <c r="BV7" s="24">
        <v>74.3</v>
      </c>
      <c r="BW7" s="24">
        <v>72.260000000000005</v>
      </c>
      <c r="BX7" s="24">
        <v>71.84</v>
      </c>
      <c r="BY7" s="24">
        <v>73.36</v>
      </c>
      <c r="BZ7" s="24">
        <v>72.599999999999994</v>
      </c>
      <c r="CA7" s="24">
        <v>75.31</v>
      </c>
      <c r="CB7" s="24">
        <v>249.94</v>
      </c>
      <c r="CC7" s="24">
        <v>261.69</v>
      </c>
      <c r="CD7" s="24">
        <v>313.67</v>
      </c>
      <c r="CE7" s="24">
        <v>276.32</v>
      </c>
      <c r="CF7" s="24">
        <v>281.87</v>
      </c>
      <c r="CG7" s="24">
        <v>221.81</v>
      </c>
      <c r="CH7" s="24">
        <v>230.02</v>
      </c>
      <c r="CI7" s="24">
        <v>228.47</v>
      </c>
      <c r="CJ7" s="24">
        <v>224.88</v>
      </c>
      <c r="CK7" s="24">
        <v>228.64</v>
      </c>
      <c r="CL7" s="24">
        <v>216.39</v>
      </c>
      <c r="CM7" s="24">
        <v>47.04</v>
      </c>
      <c r="CN7" s="24">
        <v>47.04</v>
      </c>
      <c r="CO7" s="24">
        <v>47.04</v>
      </c>
      <c r="CP7" s="24">
        <v>47.04</v>
      </c>
      <c r="CQ7" s="24">
        <v>47.04</v>
      </c>
      <c r="CR7" s="24">
        <v>43.36</v>
      </c>
      <c r="CS7" s="24">
        <v>42.56</v>
      </c>
      <c r="CT7" s="24">
        <v>42.47</v>
      </c>
      <c r="CU7" s="24">
        <v>42.4</v>
      </c>
      <c r="CV7" s="24">
        <v>42.28</v>
      </c>
      <c r="CW7" s="24">
        <v>42.57</v>
      </c>
      <c r="CX7" s="24">
        <v>79.790000000000006</v>
      </c>
      <c r="CY7" s="24">
        <v>80.069999999999993</v>
      </c>
      <c r="CZ7" s="24">
        <v>80.86</v>
      </c>
      <c r="DA7" s="24">
        <v>81.2</v>
      </c>
      <c r="DB7" s="24">
        <v>81.92</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篤史</cp:lastModifiedBy>
  <cp:lastPrinted>2023-01-19T11:57:40Z</cp:lastPrinted>
  <dcterms:created xsi:type="dcterms:W3CDTF">2023-01-12T23:55:28Z</dcterms:created>
  <dcterms:modified xsi:type="dcterms:W3CDTF">2023-01-19T11:57:45Z</dcterms:modified>
  <cp:category/>
</cp:coreProperties>
</file>