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omafile\desktop\iida-atsushi1\デスクトップ\20220111 公営企業に係る経営比較分析表（令和2年度決算）の分析等について（R4.1.20〆）\"/>
    </mc:Choice>
  </mc:AlternateContent>
  <workbookProtection workbookAlgorithmName="SHA-512" workbookHashValue="ZbLbHAxRZfXnji85xshyNsSYJ5sdTcrhEo769LpWJY6bE5wP3sdrdZVC22CoF4LNhMqD7YWhauaLcFzbl7TRVQ==" workbookSaltValue="nt5cTVSL0ygpHunDxXPfhw==" workbookSpinCount="100000" lockStructure="1"/>
  <bookViews>
    <workbookView xWindow="0" yWindow="0" windowWidth="14370" windowHeight="121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<sst xmlns="http://schemas.openxmlformats.org/spreadsheetml/2006/main" count="236" uniqueCount="119">
  <si>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</si>
  <si>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</si>
  <si>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</si>
  <si>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</si>
  <si>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</si>
  <si>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</si>
  <si>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</si>
  <si>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</si>
  <si>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</si>
  <si>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</si>
  <si>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</si>
  <si>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</si>
  <si>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</si>
  <si>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</si>
  <si>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</si>
  <si>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</si>
  <si>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</si>
  <si>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</si>
  <si>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</si>
  <si>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</si>
  <si>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</si>
  <si>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</si>
  <si>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</si>
  <si>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</si>
  <si>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</si>
  <si>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</si>
  <si>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</si>
  <si>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</si>
  <si>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</si>
  <si>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</si>
  <si>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</si>
  <si>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</si>
  <si>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</si>
  <si>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</si>
  <si>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</si>
  <si>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</si>
  <si>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</si>
  <si>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</si>
  <si>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</si>
  <si>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</si>
  <si>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</si>
  <si>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</si>
  <si>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</si>
  <si>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</si>
  <si>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</si>
  <si>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</si>
  <si>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</si>
  <si>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</si>
  <si>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</si>
  <si>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</si>
  <si>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</si>
  <si>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</si>
  <si>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</si>
  <si>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</si>
  <si>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</si>
  <si>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</si>
  <si>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</si>
  <si>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</si>
  <si>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</si>
  <si>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</si>
  <si>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</si>
  <si>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</si>
  <si>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</si>
  <si>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</si>
  <si>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</si>
  <si>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</si>
  <si>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</si>
  <si>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</si>
  <si>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</si>
  <si>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</si>
  <si>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</si>
  <si>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</si>
  <si>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</si>
  <si>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</si>
  <si>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</si>
  <si>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</si>
  <si>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</si>
  <si>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</si>
  <si>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</si>
  <si>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</si>
  <si>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</si>
  <si>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</si>
  <si>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</si>
  <si>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</si>
  <si>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</si>
  <si>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</si>
  <si>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</si>
  <si>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</si>
  <si>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</si>
  <si>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</si>
  <si>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</si>
  <si>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</si>
  <si>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</si>
  <si>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</si>
  <si>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</si>
  <si>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</si>
  <si>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</si>
  <si>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</si>
  <si>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佐呂間町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</si>
  <si>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</si>
  <si>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</si>
  <si>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</si>
  <si>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</si>
  <si>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</si>
  <si>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</si>
  <si>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</si>
  <si>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</si>
  <si>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</si>
  <si>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</si>
  <si>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</si>
  <si>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</si>
  <si>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</si>
  <si>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</si>
  <si>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</si>
  <si>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</si>
  <si>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</si>
  <si>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管渠については、平成9年度～14年度に供用開始されてからまだ耐用年数を経過しておらず、更新を実施していないことから、管渠改善率は0.00％となっている。</t>
    <rPh sb="59" eb="61">
      <t>カンキョ</t>
    </rPh>
    <rPh sb="61" eb="63">
      <t>カイゼン</t>
    </rPh>
    <rPh sb="63" eb="64">
      <t>リツ</t>
    </rPh>
    <phoneticPr fontId="4"/>
  </si>
  <si>
    <t>　類似団体平均値と比較すると、現状では経営の健全性は保たれていると考えられるが、地方債の償還金は一般会計繰入金に頼っており、人口減少が進んでいる中で、今後は老朽化した施設の更新事業が増加していくと考えられる。一般会計繰入金の圧縮や、収益的収支比率及び経費回収率の改善に向け、料金及び投資計画の適正化に向けた検討が必要となっている。
　効率性に関しては、類似団体平均値よりも施設利用率は若干高いが、水洗化率が低くなっている。水洗化率は年々増加してきているが、さらなる向上に向け、より一層の対策が求められている。
　管渠については耐用年数を経過していないため、当面の間更新は必要ないが、不明処理水があることから、破損個所の調査など対策の検討が必要となっている。</t>
    <rPh sb="1" eb="3">
      <t>ルイジ</t>
    </rPh>
    <rPh sb="3" eb="5">
      <t>ダンタイ</t>
    </rPh>
    <rPh sb="5" eb="8">
      <t>ヘイキンチ</t>
    </rPh>
    <rPh sb="9" eb="11">
      <t>ヒカク</t>
    </rPh>
    <rPh sb="15" eb="17">
      <t>ゲンジョウ</t>
    </rPh>
    <rPh sb="19" eb="21">
      <t>ケイエイ</t>
    </rPh>
    <rPh sb="22" eb="24">
      <t>ケンゼン</t>
    </rPh>
    <rPh sb="24" eb="25">
      <t>セイ</t>
    </rPh>
    <rPh sb="26" eb="27">
      <t>タモ</t>
    </rPh>
    <rPh sb="33" eb="34">
      <t>カンガ</t>
    </rPh>
    <rPh sb="40" eb="43">
      <t>チホウサイ</t>
    </rPh>
    <rPh sb="44" eb="46">
      <t>ショウカン</t>
    </rPh>
    <rPh sb="46" eb="47">
      <t>キン</t>
    </rPh>
    <rPh sb="48" eb="50">
      <t>イッパン</t>
    </rPh>
    <rPh sb="50" eb="52">
      <t>カイケイ</t>
    </rPh>
    <rPh sb="52" eb="54">
      <t>クリイレ</t>
    </rPh>
    <rPh sb="54" eb="55">
      <t>キン</t>
    </rPh>
    <rPh sb="56" eb="57">
      <t>タヨ</t>
    </rPh>
    <rPh sb="62" eb="64">
      <t>ジンコウ</t>
    </rPh>
    <rPh sb="64" eb="66">
      <t>ゲンショウ</t>
    </rPh>
    <rPh sb="67" eb="68">
      <t>スス</t>
    </rPh>
    <rPh sb="72" eb="73">
      <t>ナカ</t>
    </rPh>
    <rPh sb="75" eb="77">
      <t>コンゴ</t>
    </rPh>
    <rPh sb="78" eb="81">
      <t>ロウキュウカ</t>
    </rPh>
    <rPh sb="83" eb="85">
      <t>シセツ</t>
    </rPh>
    <rPh sb="86" eb="88">
      <t>コウシン</t>
    </rPh>
    <rPh sb="88" eb="90">
      <t>ジギョウ</t>
    </rPh>
    <rPh sb="91" eb="93">
      <t>ゾウカ</t>
    </rPh>
    <rPh sb="98" eb="99">
      <t>カンガ</t>
    </rPh>
    <rPh sb="104" eb="106">
      <t>イッパン</t>
    </rPh>
    <rPh sb="106" eb="108">
      <t>カイケイ</t>
    </rPh>
    <rPh sb="108" eb="110">
      <t>クリイレ</t>
    </rPh>
    <rPh sb="110" eb="111">
      <t>キン</t>
    </rPh>
    <rPh sb="112" eb="114">
      <t>アッシュク</t>
    </rPh>
    <rPh sb="116" eb="119">
      <t>シュウエキテキ</t>
    </rPh>
    <rPh sb="119" eb="121">
      <t>シュウシ</t>
    </rPh>
    <rPh sb="121" eb="123">
      <t>ヒリツ</t>
    </rPh>
    <rPh sb="123" eb="124">
      <t>オヨ</t>
    </rPh>
    <rPh sb="125" eb="127">
      <t>ケイヒ</t>
    </rPh>
    <rPh sb="127" eb="129">
      <t>カイシュウ</t>
    </rPh>
    <rPh sb="129" eb="130">
      <t>リツ</t>
    </rPh>
    <rPh sb="131" eb="133">
      <t>カイゼン</t>
    </rPh>
    <rPh sb="134" eb="135">
      <t>ム</t>
    </rPh>
    <rPh sb="137" eb="139">
      <t>リョウキン</t>
    </rPh>
    <rPh sb="139" eb="140">
      <t>オヨ</t>
    </rPh>
    <rPh sb="141" eb="143">
      <t>トウシ</t>
    </rPh>
    <rPh sb="143" eb="145">
      <t>ケイカク</t>
    </rPh>
    <rPh sb="146" eb="149">
      <t>テキセイカ</t>
    </rPh>
    <rPh sb="150" eb="151">
      <t>ム</t>
    </rPh>
    <rPh sb="153" eb="155">
      <t>ケントウ</t>
    </rPh>
    <rPh sb="156" eb="158">
      <t>ヒツヨウ</t>
    </rPh>
    <rPh sb="167" eb="169">
      <t>コウリツ</t>
    </rPh>
    <rPh sb="169" eb="170">
      <t>セイ</t>
    </rPh>
    <rPh sb="171" eb="172">
      <t>カン</t>
    </rPh>
    <rPh sb="176" eb="178">
      <t>ルイジ</t>
    </rPh>
    <rPh sb="178" eb="180">
      <t>ダンタイ</t>
    </rPh>
    <rPh sb="180" eb="183">
      <t>ヘイキンチ</t>
    </rPh>
    <rPh sb="186" eb="188">
      <t>シセツ</t>
    </rPh>
    <rPh sb="188" eb="191">
      <t>リヨウリツ</t>
    </rPh>
    <rPh sb="192" eb="194">
      <t>ジャッカン</t>
    </rPh>
    <rPh sb="194" eb="195">
      <t>タカ</t>
    </rPh>
    <rPh sb="198" eb="201">
      <t>スイセンカ</t>
    </rPh>
    <rPh sb="201" eb="202">
      <t>リツ</t>
    </rPh>
    <rPh sb="203" eb="204">
      <t>ヒク</t>
    </rPh>
    <rPh sb="211" eb="214">
      <t>スイセンカ</t>
    </rPh>
    <rPh sb="214" eb="215">
      <t>リツ</t>
    </rPh>
    <rPh sb="216" eb="218">
      <t>ネンネン</t>
    </rPh>
    <rPh sb="218" eb="220">
      <t>ゾウカ</t>
    </rPh>
    <rPh sb="232" eb="234">
      <t>コウジョウ</t>
    </rPh>
    <rPh sb="235" eb="236">
      <t>ム</t>
    </rPh>
    <rPh sb="240" eb="242">
      <t>イッソウ</t>
    </rPh>
    <rPh sb="243" eb="245">
      <t>タイサク</t>
    </rPh>
    <rPh sb="246" eb="247">
      <t>モト</t>
    </rPh>
    <rPh sb="256" eb="258">
      <t>カンキョ</t>
    </rPh>
    <rPh sb="263" eb="265">
      <t>タイヨウ</t>
    </rPh>
    <rPh sb="265" eb="267">
      <t>ネンスウ</t>
    </rPh>
    <rPh sb="268" eb="270">
      <t>ケイカ</t>
    </rPh>
    <rPh sb="278" eb="280">
      <t>トウメン</t>
    </rPh>
    <rPh sb="281" eb="282">
      <t>アイダ</t>
    </rPh>
    <rPh sb="282" eb="284">
      <t>コウシン</t>
    </rPh>
    <rPh sb="285" eb="287">
      <t>ヒツヨウ</t>
    </rPh>
    <rPh sb="291" eb="293">
      <t>フメイ</t>
    </rPh>
    <rPh sb="293" eb="295">
      <t>ショリ</t>
    </rPh>
    <rPh sb="295" eb="296">
      <t>スイ</t>
    </rPh>
    <rPh sb="304" eb="306">
      <t>ハソン</t>
    </rPh>
    <rPh sb="306" eb="308">
      <t>カショ</t>
    </rPh>
    <rPh sb="309" eb="311">
      <t>チョウサ</t>
    </rPh>
    <rPh sb="313" eb="315">
      <t>タイサク</t>
    </rPh>
    <rPh sb="316" eb="318">
      <t>ケントウ</t>
    </rPh>
    <rPh sb="319" eb="321">
      <t>ヒツヨウ</t>
    </rPh>
    <phoneticPr fontId="4"/>
  </si>
  <si>
    <t>　収益的収支比率と経費回収率について、共に令和元年度よりは改善したものの、ここ数年下降傾向にあることは変わらない。それでも経費回収率は類似団体平均値より14.51％高く、類似団体よりも比較的に経営は健全であると言える。汚水処理原価についても令和元年度よりは改善したものの、こちらもここ数年上昇傾向にあることから、費用の効率性の面から改善が必要となっている。
　起債残高は減少傾向にあり、対事業規模比率についても類似団体平均値より239.36％下回っている。公共下水道施設は平成9年度に供用開始しており、老朽化が進んでいるため、令和2年度からは施設の延命化を目的とした、ストックマネジメント事業計画に基づく計画的な施設の更新を実施しており、今後起債の借入額は増加が見込まれるが、それでも償還完了等により起債残高は緩やかな減少が続くと考えられる。
　施設利用率は類似団体平均値よりも4.64％上回るが、47.04％と低く、水洗化率は類似団体平均値よりも2.99％下回ることから、処理能力に対し比較的余裕を持った施設稼働状況となっているが、最大時には稼働率が上昇するので一概に効率性が低いとは言い切れない。水洗化率はここ数年増加傾向にあり、水洗化率が向上すれば施設利用率もそれに伴い上昇していくものと考えられる。</t>
    <rPh sb="1" eb="4">
      <t>シュウエキテキ</t>
    </rPh>
    <rPh sb="4" eb="6">
      <t>シュウシ</t>
    </rPh>
    <rPh sb="6" eb="8">
      <t>ヒリツ</t>
    </rPh>
    <rPh sb="9" eb="11">
      <t>ケイヒ</t>
    </rPh>
    <rPh sb="11" eb="13">
      <t>カイシュウ</t>
    </rPh>
    <rPh sb="13" eb="14">
      <t>リツ</t>
    </rPh>
    <rPh sb="19" eb="20">
      <t>トモ</t>
    </rPh>
    <rPh sb="21" eb="23">
      <t>レイワ</t>
    </rPh>
    <rPh sb="23" eb="25">
      <t>ガンネン</t>
    </rPh>
    <rPh sb="25" eb="26">
      <t>ド</t>
    </rPh>
    <rPh sb="29" eb="31">
      <t>カイゼン</t>
    </rPh>
    <rPh sb="39" eb="41">
      <t>スウネン</t>
    </rPh>
    <rPh sb="41" eb="43">
      <t>カコウ</t>
    </rPh>
    <rPh sb="43" eb="45">
      <t>ケイコウ</t>
    </rPh>
    <rPh sb="51" eb="52">
      <t>カ</t>
    </rPh>
    <rPh sb="61" eb="63">
      <t>ケイヒ</t>
    </rPh>
    <rPh sb="63" eb="65">
      <t>カイシュウ</t>
    </rPh>
    <rPh sb="65" eb="66">
      <t>リツ</t>
    </rPh>
    <rPh sb="67" eb="69">
      <t>ルイジ</t>
    </rPh>
    <rPh sb="69" eb="71">
      <t>ダンタイ</t>
    </rPh>
    <rPh sb="71" eb="73">
      <t>ヘイキン</t>
    </rPh>
    <rPh sb="73" eb="74">
      <t>チ</t>
    </rPh>
    <rPh sb="82" eb="83">
      <t>タカ</t>
    </rPh>
    <rPh sb="85" eb="87">
      <t>ルイジ</t>
    </rPh>
    <rPh sb="87" eb="89">
      <t>ダンタイ</t>
    </rPh>
    <rPh sb="92" eb="95">
      <t>ヒカクテキ</t>
    </rPh>
    <rPh sb="96" eb="98">
      <t>ケイエイ</t>
    </rPh>
    <rPh sb="99" eb="101">
      <t>ケンゼン</t>
    </rPh>
    <rPh sb="105" eb="106">
      <t>イ</t>
    </rPh>
    <rPh sb="109" eb="111">
      <t>オスイ</t>
    </rPh>
    <rPh sb="111" eb="113">
      <t>ショリ</t>
    </rPh>
    <rPh sb="113" eb="115">
      <t>ゲンカ</t>
    </rPh>
    <rPh sb="120" eb="122">
      <t>レイワ</t>
    </rPh>
    <rPh sb="122" eb="124">
      <t>ガンネン</t>
    </rPh>
    <rPh sb="124" eb="125">
      <t>ド</t>
    </rPh>
    <rPh sb="128" eb="130">
      <t>カイゼン</t>
    </rPh>
    <rPh sb="142" eb="144">
      <t>スウネン</t>
    </rPh>
    <rPh sb="144" eb="146">
      <t>ジョウショウ</t>
    </rPh>
    <rPh sb="146" eb="148">
      <t>ケイコウ</t>
    </rPh>
    <rPh sb="156" eb="158">
      <t>ヒヨウ</t>
    </rPh>
    <rPh sb="159" eb="162">
      <t>コウリツセイ</t>
    </rPh>
    <rPh sb="163" eb="164">
      <t>メン</t>
    </rPh>
    <rPh sb="166" eb="168">
      <t>カイゼン</t>
    </rPh>
    <rPh sb="169" eb="171">
      <t>ヒツヨウ</t>
    </rPh>
    <rPh sb="180" eb="182">
      <t>キサイ</t>
    </rPh>
    <rPh sb="182" eb="184">
      <t>ザンダカ</t>
    </rPh>
    <rPh sb="185" eb="187">
      <t>ゲンショウ</t>
    </rPh>
    <rPh sb="187" eb="189">
      <t>ケイコウ</t>
    </rPh>
    <rPh sb="193" eb="194">
      <t>タイ</t>
    </rPh>
    <rPh sb="194" eb="196">
      <t>ジギョウ</t>
    </rPh>
    <rPh sb="196" eb="198">
      <t>キボ</t>
    </rPh>
    <rPh sb="198" eb="200">
      <t>ヒリツ</t>
    </rPh>
    <rPh sb="205" eb="207">
      <t>ルイジ</t>
    </rPh>
    <rPh sb="207" eb="209">
      <t>ダンタイ</t>
    </rPh>
    <rPh sb="209" eb="212">
      <t>ヘイキンチ</t>
    </rPh>
    <rPh sb="221" eb="223">
      <t>シタマワ</t>
    </rPh>
    <rPh sb="228" eb="230">
      <t>コウキョウ</t>
    </rPh>
    <rPh sb="230" eb="233">
      <t>ゲスイドウ</t>
    </rPh>
    <rPh sb="233" eb="235">
      <t>シセツ</t>
    </rPh>
    <rPh sb="236" eb="238">
      <t>ヘイセイ</t>
    </rPh>
    <rPh sb="239" eb="241">
      <t>ネンド</t>
    </rPh>
    <rPh sb="242" eb="244">
      <t>キョウヨウ</t>
    </rPh>
    <rPh sb="244" eb="246">
      <t>カイシ</t>
    </rPh>
    <rPh sb="251" eb="254">
      <t>ロウキュウカ</t>
    </rPh>
    <rPh sb="255" eb="256">
      <t>スス</t>
    </rPh>
    <rPh sb="263" eb="265">
      <t>レイワ</t>
    </rPh>
    <rPh sb="266" eb="268">
      <t>ネンド</t>
    </rPh>
    <rPh sb="271" eb="273">
      <t>シセツ</t>
    </rPh>
    <rPh sb="274" eb="276">
      <t>エンメイ</t>
    </rPh>
    <rPh sb="276" eb="277">
      <t>カ</t>
    </rPh>
    <rPh sb="278" eb="280">
      <t>モクテキ</t>
    </rPh>
    <rPh sb="294" eb="296">
      <t>ジギョウ</t>
    </rPh>
    <rPh sb="296" eb="298">
      <t>ケイカク</t>
    </rPh>
    <rPh sb="299" eb="300">
      <t>モト</t>
    </rPh>
    <rPh sb="302" eb="305">
      <t>ケイカクテキ</t>
    </rPh>
    <rPh sb="306" eb="308">
      <t>シセツ</t>
    </rPh>
    <rPh sb="309" eb="311">
      <t>コウシン</t>
    </rPh>
    <rPh sb="312" eb="314">
      <t>ジッシ</t>
    </rPh>
    <rPh sb="319" eb="321">
      <t>コンゴ</t>
    </rPh>
    <rPh sb="321" eb="323">
      <t>キサイ</t>
    </rPh>
    <rPh sb="324" eb="326">
      <t>カリイレ</t>
    </rPh>
    <rPh sb="326" eb="327">
      <t>ガク</t>
    </rPh>
    <rPh sb="328" eb="330">
      <t>ゾウカ</t>
    </rPh>
    <rPh sb="331" eb="333">
      <t>ミコ</t>
    </rPh>
    <rPh sb="342" eb="344">
      <t>ショウカン</t>
    </rPh>
    <rPh sb="344" eb="346">
      <t>カンリョウ</t>
    </rPh>
    <rPh sb="346" eb="347">
      <t>トウ</t>
    </rPh>
    <rPh sb="350" eb="352">
      <t>キサイ</t>
    </rPh>
    <rPh sb="352" eb="354">
      <t>ザンダカ</t>
    </rPh>
    <rPh sb="355" eb="356">
      <t>ユル</t>
    </rPh>
    <rPh sb="359" eb="361">
      <t>ゲンショウ</t>
    </rPh>
    <rPh sb="362" eb="363">
      <t>ツヅ</t>
    </rPh>
    <rPh sb="365" eb="366">
      <t>カンガ</t>
    </rPh>
    <rPh sb="373" eb="375">
      <t>シセツ</t>
    </rPh>
    <rPh sb="375" eb="378">
      <t>リヨウリツ</t>
    </rPh>
    <rPh sb="379" eb="381">
      <t>ルイジ</t>
    </rPh>
    <rPh sb="381" eb="383">
      <t>ダンタイ</t>
    </rPh>
    <rPh sb="383" eb="386">
      <t>ヘイキンチ</t>
    </rPh>
    <rPh sb="394" eb="396">
      <t>ウワマワ</t>
    </rPh>
    <rPh sb="406" eb="407">
      <t>ヒク</t>
    </rPh>
    <rPh sb="409" eb="412">
      <t>スイセンカ</t>
    </rPh>
    <rPh sb="412" eb="413">
      <t>リツ</t>
    </rPh>
    <rPh sb="414" eb="416">
      <t>ルイジ</t>
    </rPh>
    <rPh sb="416" eb="418">
      <t>ダンタイ</t>
    </rPh>
    <rPh sb="418" eb="421">
      <t>ヘイキンチ</t>
    </rPh>
    <rPh sb="429" eb="431">
      <t>シタマワ</t>
    </rPh>
    <rPh sb="437" eb="439">
      <t>ショリ</t>
    </rPh>
    <rPh sb="439" eb="441">
      <t>ノウリョク</t>
    </rPh>
    <rPh sb="442" eb="443">
      <t>タイ</t>
    </rPh>
    <rPh sb="444" eb="447">
      <t>ヒカクテキ</t>
    </rPh>
    <rPh sb="447" eb="449">
      <t>ヨユウ</t>
    </rPh>
    <rPh sb="450" eb="451">
      <t>モ</t>
    </rPh>
    <rPh sb="453" eb="455">
      <t>シセツ</t>
    </rPh>
    <rPh sb="455" eb="457">
      <t>カドウ</t>
    </rPh>
    <rPh sb="457" eb="459">
      <t>ジョウキョウ</t>
    </rPh>
    <rPh sb="467" eb="469">
      <t>サイダイ</t>
    </rPh>
    <rPh sb="469" eb="470">
      <t>ジ</t>
    </rPh>
    <rPh sb="472" eb="474">
      <t>カドウ</t>
    </rPh>
    <rPh sb="474" eb="475">
      <t>リツ</t>
    </rPh>
    <rPh sb="476" eb="478">
      <t>ジョウショウ</t>
    </rPh>
    <rPh sb="482" eb="484">
      <t>イチガイ</t>
    </rPh>
    <rPh sb="485" eb="488">
      <t>コウリツセイ</t>
    </rPh>
    <rPh sb="489" eb="490">
      <t>ヒク</t>
    </rPh>
    <rPh sb="493" eb="494">
      <t>イ</t>
    </rPh>
    <rPh sb="495" eb="496">
      <t>キ</t>
    </rPh>
    <rPh sb="500" eb="503">
      <t>スイセンカ</t>
    </rPh>
    <rPh sb="503" eb="504">
      <t>リツ</t>
    </rPh>
    <rPh sb="507" eb="509">
      <t>スウネン</t>
    </rPh>
    <rPh sb="509" eb="511">
      <t>ゾウカ</t>
    </rPh>
    <rPh sb="511" eb="513">
      <t>ケイコウ</t>
    </rPh>
    <rPh sb="517" eb="520">
      <t>スイセンカ</t>
    </rPh>
    <rPh sb="520" eb="521">
      <t>リツ</t>
    </rPh>
    <rPh sb="522" eb="524">
      <t>コウジョウ</t>
    </rPh>
    <rPh sb="527" eb="529">
      <t>シセツ</t>
    </rPh>
    <rPh sb="529" eb="532">
      <t>リヨウリツ</t>
    </rPh>
    <rPh sb="536" eb="537">
      <t>トモナ</t>
    </rPh>
    <rPh sb="538" eb="540">
      <t>ジョウショウ</t>
    </rPh>
    <rPh sb="547" eb="54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</si>
</sst>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47-4016-B12D-610B730A809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AF47-4016-B12D-610B730A809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47.04</c:v>
                </c:pt>
                <c:pt idx="1">
                  <c:v>47.04</c:v>
                </c:pt>
                <c:pt idx="2">
                  <c:v>47.04</c:v>
                </c:pt>
                <c:pt idx="3">
                  <c:v>47.04</c:v>
                </c:pt>
                <c:pt idx="4">
                  <c:v>47.04</c:v>
                </c:pt>
              </c:numCache>
            </c:numRef>
          </c:val>
          <c:extLst>
            <c:ext xmlns:c16="http://schemas.microsoft.com/office/drawing/2014/chart" uri="{C3380CC4-5D6E-409C-BE32-E72D297353CC}">
              <c16:uniqueId val="{00000000-F7DF-4371-BDD2-9AA3B9AC72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F7DF-4371-BDD2-9AA3B9AC72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79.48</c:v>
                </c:pt>
                <c:pt idx="1">
                  <c:v>79.790000000000006</c:v>
                </c:pt>
                <c:pt idx="2">
                  <c:v>80.069999999999993</c:v>
                </c:pt>
                <c:pt idx="3">
                  <c:v>80.86</c:v>
                </c:pt>
                <c:pt idx="4">
                  <c:v>81.2</c:v>
                </c:pt>
              </c:numCache>
            </c:numRef>
          </c:val>
          <c:extLst>
            <c:ext xmlns:c16="http://schemas.microsoft.com/office/drawing/2014/chart" uri="{C3380CC4-5D6E-409C-BE32-E72D297353CC}">
              <c16:uniqueId val="{00000000-2DA9-4BC7-AC73-65FE26952A0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2DA9-4BC7-AC73-65FE26952A0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98.83</c:v>
                </c:pt>
                <c:pt idx="1">
                  <c:v>98.02</c:v>
                </c:pt>
                <c:pt idx="2">
                  <c:v>96.34</c:v>
                </c:pt>
                <c:pt idx="3">
                  <c:v>89.55</c:v>
                </c:pt>
                <c:pt idx="4">
                  <c:v>95.01</c:v>
                </c:pt>
              </c:numCache>
            </c:numRef>
          </c:val>
          <c:extLst>
            <c:ext xmlns:c16="http://schemas.microsoft.com/office/drawing/2014/chart" uri="{C3380CC4-5D6E-409C-BE32-E72D297353CC}">
              <c16:uniqueId val="{00000000-58EA-4C8A-A6B5-D85D187D4F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EA-4C8A-A6B5-D85D187D4F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9D-4D29-89E8-C1C494561A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9D-4D29-89E8-C1C494561A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AF-4871-9D7B-CB363B91840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AF-4871-9D7B-CB363B91840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44-4D2B-AD8E-4C9E3A5C55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44-4D2B-AD8E-4C9E3A5C55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65-44E8-A40B-5C8B30B3D5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65-44E8-A40B-5C8B30B3D5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14.49</c:v>
                </c:pt>
                <c:pt idx="1">
                  <c:v>1316.69</c:v>
                </c:pt>
                <c:pt idx="2">
                  <c:v>1284.0999999999999</c:v>
                </c:pt>
                <c:pt idx="3">
                  <c:v>1185.8900000000001</c:v>
                </c:pt>
                <c:pt idx="4">
                  <c:v>1019.07</c:v>
                </c:pt>
              </c:numCache>
            </c:numRef>
          </c:val>
          <c:extLst>
            <c:ext xmlns:c16="http://schemas.microsoft.com/office/drawing/2014/chart" uri="{C3380CC4-5D6E-409C-BE32-E72D297353CC}">
              <c16:uniqueId val="{00000000-1B4C-4C00-BF02-DA942401F9D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1B4C-4C00-BF02-DA942401F9D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97.24</c:v>
                </c:pt>
                <c:pt idx="1">
                  <c:v>95.21</c:v>
                </c:pt>
                <c:pt idx="2">
                  <c:v>91.22</c:v>
                </c:pt>
                <c:pt idx="3">
                  <c:v>76.260000000000005</c:v>
                </c:pt>
                <c:pt idx="4">
                  <c:v>87.87</c:v>
                </c:pt>
              </c:numCache>
            </c:numRef>
          </c:val>
          <c:extLst>
            <c:ext xmlns:c16="http://schemas.microsoft.com/office/drawing/2014/chart" uri="{C3380CC4-5D6E-409C-BE32-E72D297353CC}">
              <c16:uniqueId val="{00000000-7D99-47BA-AFF8-4C8BF7C9B27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7D99-47BA-AFF8-4C8BF7C9B27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244.75</c:v>
                </c:pt>
                <c:pt idx="1">
                  <c:v>249.94</c:v>
                </c:pt>
                <c:pt idx="2">
                  <c:v>261.69</c:v>
                </c:pt>
                <c:pt idx="3">
                  <c:v>313.67</c:v>
                </c:pt>
                <c:pt idx="4">
                  <c:v>276.32</c:v>
                </c:pt>
              </c:numCache>
            </c:numRef>
          </c:val>
          <c:extLst>
            <c:ext xmlns:c16="http://schemas.microsoft.com/office/drawing/2014/chart" uri="{C3380CC4-5D6E-409C-BE32-E72D297353CC}">
              <c16:uniqueId val="{00000000-9753-42EE-B59C-315CE6F62D3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9753-42EE-B59C-315CE6F62D3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佐呂間町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4955</v>
      </c>
      <c r="AM8" s="69"/>
      <c r="AN8" s="69"/>
      <c r="AO8" s="69"/>
      <c r="AP8" s="69"/>
      <c r="AQ8" s="69"/>
      <c r="AR8" s="69"/>
      <c r="AS8" s="69"/>
      <c r="AT8" s="68">
        <f>データ!T6</f>
        <v>404.94</v>
      </c>
      <c r="AU8" s="68"/>
      <c r="AV8" s="68"/>
      <c r="AW8" s="68"/>
      <c r="AX8" s="68"/>
      <c r="AY8" s="68"/>
      <c r="AZ8" s="68"/>
      <c r="BA8" s="68"/>
      <c r="BB8" s="68">
        <f>データ!U6</f>
        <v>12.24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51.27</v>
      </c>
      <c r="Q10" s="68"/>
      <c r="R10" s="68"/>
      <c r="S10" s="68"/>
      <c r="T10" s="68"/>
      <c r="U10" s="68"/>
      <c r="V10" s="68"/>
      <c r="W10" s="68">
        <f>データ!Q6</f>
        <v>64.16</v>
      </c>
      <c r="X10" s="68"/>
      <c r="Y10" s="68"/>
      <c r="Z10" s="68"/>
      <c r="AA10" s="68"/>
      <c r="AB10" s="68"/>
      <c r="AC10" s="68"/>
      <c r="AD10" s="69">
        <f>データ!R6</f>
        <v>4510</v>
      </c>
      <c r="AE10" s="69"/>
      <c r="AF10" s="69"/>
      <c r="AG10" s="69"/>
      <c r="AH10" s="69"/>
      <c r="AI10" s="69"/>
      <c r="AJ10" s="69"/>
      <c r="AK10" s="2"/>
      <c r="AL10" s="69">
        <f>データ!V6</f>
        <v>2521</v>
      </c>
      <c r="AM10" s="69"/>
      <c r="AN10" s="69"/>
      <c r="AO10" s="69"/>
      <c r="AP10" s="69"/>
      <c r="AQ10" s="69"/>
      <c r="AR10" s="69"/>
      <c r="AS10" s="69"/>
      <c r="AT10" s="68">
        <f>データ!W6</f>
        <v>1.8</v>
      </c>
      <c r="AU10" s="68"/>
      <c r="AV10" s="68"/>
      <c r="AW10" s="68"/>
      <c r="AX10" s="68"/>
      <c r="AY10" s="68"/>
      <c r="AZ10" s="68"/>
      <c r="BA10" s="68"/>
      <c r="BB10" s="68">
        <f>データ!X6</f>
        <v>1400.56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aTSHq1tgPWNAQzow2zW/1uYXEGPngJuAZFw3D3bKlRToJZJKx9DiclA4VgLnmcK29KSRlKV2JOS0AXlhgMWsVg==" saltValue="UfClQrk2W/rasTsImKa+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15521</v>
      </c>
      <c r="D6" s="33">
        <f t="shared" si="3"/>
        <v>47</v>
      </c>
      <c r="E6" s="33">
        <f t="shared" si="3"/>
        <v>17</v>
      </c>
      <c r="F6" s="33">
        <f t="shared" si="3"/>
        <v>4</v>
      </c>
      <c r="G6" s="33">
        <f t="shared" si="3"/>
        <v>0</v>
      </c>
      <c r="H6" s="33" t="str">
        <f t="shared" si="3"/>
        <v>北海道　佐呂間町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51.27</v>
      </c>
      <c r="Q6" s="34">
        <f t="shared" si="3"/>
        <v>64.16</v>
      </c>
      <c r="R6" s="34">
        <f t="shared" si="3"/>
        <v>4510</v>
      </c>
      <c r="S6" s="34">
        <f t="shared" si="3"/>
        <v>4955</v>
      </c>
      <c r="T6" s="34">
        <f t="shared" si="3"/>
        <v>404.94</v>
      </c>
      <c r="U6" s="34">
        <f t="shared" si="3"/>
        <v>12.24</v>
      </c>
      <c r="V6" s="34">
        <f t="shared" si="3"/>
        <v>2521</v>
      </c>
      <c r="W6" s="34">
        <f t="shared" si="3"/>
        <v>1.8</v>
      </c>
      <c r="X6" s="34">
        <f t="shared" si="3"/>
        <v>1400.56</v>
      </c>
      <c r="Y6" s="35">
        <f>IF(Y7="",NA(),Y7)</f>
        <v>98.83</v>
      </c>
      <c r="Z6" s="35">
        <f t="shared" ref="Z6:AH6" si="4">IF(Z7="",NA(),Z7)</f>
        <v>98.02</v>
      </c>
      <c r="AA6" s="35">
        <f t="shared" si="4"/>
        <v>96.34</v>
      </c>
      <c r="AB6" s="35">
        <f t="shared" si="4"/>
        <v>89.55</v>
      </c>
      <c r="AC6" s="35">
        <f t="shared" si="4"/>
        <v>95.01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14.49</v>
      </c>
      <c r="BG6" s="35">
        <f t="shared" ref="BG6:BO6" si="7">IF(BG7="",NA(),BG7)</f>
        <v>1316.69</v>
      </c>
      <c r="BH6" s="35">
        <f t="shared" si="7"/>
        <v>1284.0999999999999</v>
      </c>
      <c r="BI6" s="35">
        <f t="shared" si="7"/>
        <v>1185.8900000000001</v>
      </c>
      <c r="BJ6" s="35">
        <f t="shared" si="7"/>
        <v>1019.07</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97.24</v>
      </c>
      <c r="BR6" s="35">
        <f t="shared" ref="BR6:BZ6" si="8">IF(BR7="",NA(),BR7)</f>
        <v>95.21</v>
      </c>
      <c r="BS6" s="35">
        <f t="shared" si="8"/>
        <v>91.22</v>
      </c>
      <c r="BT6" s="35">
        <f t="shared" si="8"/>
        <v>76.260000000000005</v>
      </c>
      <c r="BU6" s="35">
        <f t="shared" si="8"/>
        <v>87.87</v>
      </c>
      <c r="BV6" s="35">
        <f t="shared" si="8"/>
        <v>69.87</v>
      </c>
      <c r="BW6" s="35">
        <f t="shared" si="8"/>
        <v>74.3</v>
      </c>
      <c r="BX6" s="35">
        <f t="shared" si="8"/>
        <v>72.260000000000005</v>
      </c>
      <c r="BY6" s="35">
        <f t="shared" si="8"/>
        <v>71.84</v>
      </c>
      <c r="BZ6" s="35">
        <f t="shared" si="8"/>
        <v>73.36</v>
      </c>
      <c r="CA6" s="34" t="str">
        <f>IF(CA7="","",IF(CA7="-","【-】","【"&amp;SUBSTITUTE(TEXT(CA7,"#,##0.00"),"-","△")&amp;"】"))</f>
        <v>【75.29】</v>
      </c>
      <c r="CB6" s="35">
        <f>IF(CB7="",NA(),CB7)</f>
        <v>244.75</v>
      </c>
      <c r="CC6" s="35">
        <f t="shared" ref="CC6:CK6" si="9">IF(CC7="",NA(),CC7)</f>
        <v>249.94</v>
      </c>
      <c r="CD6" s="35">
        <f t="shared" si="9"/>
        <v>261.69</v>
      </c>
      <c r="CE6" s="35">
        <f t="shared" si="9"/>
        <v>313.67</v>
      </c>
      <c r="CF6" s="35">
        <f t="shared" si="9"/>
        <v>276.32</v>
      </c>
      <c r="CG6" s="35">
        <f t="shared" si="9"/>
        <v>234.96</v>
      </c>
      <c r="CH6" s="35">
        <f t="shared" si="9"/>
        <v>221.81</v>
      </c>
      <c r="CI6" s="35">
        <f t="shared" si="9"/>
        <v>230.02</v>
      </c>
      <c r="CJ6" s="35">
        <f t="shared" si="9"/>
        <v>228.47</v>
      </c>
      <c r="CK6" s="35">
        <f t="shared" si="9"/>
        <v>224.88</v>
      </c>
      <c r="CL6" s="34" t="str">
        <f>IF(CL7="","",IF(CL7="-","【-】","【"&amp;SUBSTITUTE(TEXT(CL7,"#,##0.00"),"-","△")&amp;"】"))</f>
        <v>【215.41】</v>
      </c>
      <c r="CM6" s="35">
        <f>IF(CM7="",NA(),CM7)</f>
        <v>47.04</v>
      </c>
      <c r="CN6" s="35">
        <f t="shared" ref="CN6:CV6" si="10">IF(CN7="",NA(),CN7)</f>
        <v>47.04</v>
      </c>
      <c r="CO6" s="35">
        <f t="shared" si="10"/>
        <v>47.04</v>
      </c>
      <c r="CP6" s="35">
        <f t="shared" si="10"/>
        <v>47.04</v>
      </c>
      <c r="CQ6" s="35">
        <f t="shared" si="10"/>
        <v>47.04</v>
      </c>
      <c r="CR6" s="35">
        <f t="shared" si="10"/>
        <v>42.9</v>
      </c>
      <c r="CS6" s="35">
        <f t="shared" si="10"/>
        <v>43.36</v>
      </c>
      <c r="CT6" s="35">
        <f t="shared" si="10"/>
        <v>42.56</v>
      </c>
      <c r="CU6" s="35">
        <f t="shared" si="10"/>
        <v>42.47</v>
      </c>
      <c r="CV6" s="35">
        <f t="shared" si="10"/>
        <v>42.4</v>
      </c>
      <c r="CW6" s="34" t="str">
        <f>IF(CW7="","",IF(CW7="-","【-】","【"&amp;SUBSTITUTE(TEXT(CW7,"#,##0.00"),"-","△")&amp;"】"))</f>
        <v>【42.90】</v>
      </c>
      <c r="CX6" s="35">
        <f>IF(CX7="",NA(),CX7)</f>
        <v>79.48</v>
      </c>
      <c r="CY6" s="35">
        <f t="shared" ref="CY6:DG6" si="11">IF(CY7="",NA(),CY7)</f>
        <v>79.790000000000006</v>
      </c>
      <c r="CZ6" s="35">
        <f t="shared" si="11"/>
        <v>80.069999999999993</v>
      </c>
      <c r="DA6" s="35">
        <f t="shared" si="11"/>
        <v>80.86</v>
      </c>
      <c r="DB6" s="35">
        <f t="shared" si="11"/>
        <v>81.2</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15521</v>
      </c>
      <c r="D7" s="37">
        <v>47</v>
      </c>
      <c r="E7" s="37">
        <v>17</v>
      </c>
      <c r="F7" s="37">
        <v>4</v>
      </c>
      <c r="G7" s="37">
        <v>0</v>
      </c>
      <c r="H7" s="37" t="s">
        <v>98</v>
      </c>
      <c r="I7" s="37" t="s">
        <v>99</v>
      </c>
      <c r="J7" s="37" t="s">
        <v>100</v>
      </c>
      <c r="K7" s="37" t="s">
        <v>101</v>
      </c>
      <c r="L7" s="37" t="s">
        <v>102</v>
      </c>
      <c r="M7" s="37" t="s">
        <v>103</v>
      </c>
      <c r="N7" s="38" t="s">
        <v>104</v>
      </c>
      <c r="O7" s="38" t="s">
        <v>105</v>
      </c>
      <c r="P7" s="38">
        <v>51.27</v>
      </c>
      <c r="Q7" s="38">
        <v>64.16</v>
      </c>
      <c r="R7" s="38">
        <v>4510</v>
      </c>
      <c r="S7" s="38">
        <v>4955</v>
      </c>
      <c r="T7" s="38">
        <v>404.94</v>
      </c>
      <c r="U7" s="38">
        <v>12.24</v>
      </c>
      <c r="V7" s="38">
        <v>2521</v>
      </c>
      <c r="W7" s="38">
        <v>1.8</v>
      </c>
      <c r="X7" s="38">
        <v>1400.56</v>
      </c>
      <c r="Y7" s="38">
        <v>98.83</v>
      </c>
      <c r="Z7" s="38">
        <v>98.02</v>
      </c>
      <c r="AA7" s="38">
        <v>96.34</v>
      </c>
      <c r="AB7" s="38">
        <v>89.55</v>
      </c>
      <c r="AC7" s="38">
        <v>95.01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14.49</v>
      </c>
      <c r="BG7" s="38">
        <v>1316.69</v>
      </c>
      <c r="BH7" s="38">
        <v>1284.0999999999999</v>
      </c>
      <c r="BI7" s="38">
        <v>1185.8900000000001</v>
      </c>
      <c r="BJ7" s="38">
        <v>1019.07</v>
      </c>
      <c r="BK7" s="38">
        <v>1298.9100000000001</v>
      </c>
      <c r="BL7" s="38">
        <v>1243.71</v>
      </c>
      <c r="BM7" s="38">
        <v>1194.1500000000001</v>
      </c>
      <c r="BN7" s="38">
        <v>1206.79</v>
      </c>
      <c r="BO7" s="38">
        <v>1258.43</v>
      </c>
      <c r="BP7" s="38">
        <v>1260.21</v>
      </c>
      <c r="BQ7" s="38">
        <v>97.24</v>
      </c>
      <c r="BR7" s="38">
        <v>95.21</v>
      </c>
      <c r="BS7" s="38">
        <v>91.22</v>
      </c>
      <c r="BT7" s="38">
        <v>76.260000000000005</v>
      </c>
      <c r="BU7" s="38">
        <v>87.87</v>
      </c>
      <c r="BV7" s="38">
        <v>69.87</v>
      </c>
      <c r="BW7" s="38">
        <v>74.3</v>
      </c>
      <c r="BX7" s="38">
        <v>72.260000000000005</v>
      </c>
      <c r="BY7" s="38">
        <v>71.84</v>
      </c>
      <c r="BZ7" s="38">
        <v>73.36</v>
      </c>
      <c r="CA7" s="38">
        <v>75.290000000000006</v>
      </c>
      <c r="CB7" s="38">
        <v>244.75</v>
      </c>
      <c r="CC7" s="38">
        <v>249.94</v>
      </c>
      <c r="CD7" s="38">
        <v>261.69</v>
      </c>
      <c r="CE7" s="38">
        <v>313.67</v>
      </c>
      <c r="CF7" s="38">
        <v>276.32</v>
      </c>
      <c r="CG7" s="38">
        <v>234.96</v>
      </c>
      <c r="CH7" s="38">
        <v>221.81</v>
      </c>
      <c r="CI7" s="38">
        <v>230.02</v>
      </c>
      <c r="CJ7" s="38">
        <v>228.47</v>
      </c>
      <c r="CK7" s="38">
        <v>224.88</v>
      </c>
      <c r="CL7" s="38">
        <v>215.41</v>
      </c>
      <c r="CM7" s="38">
        <v>47.04</v>
      </c>
      <c r="CN7" s="38">
        <v>47.04</v>
      </c>
      <c r="CO7" s="38">
        <v>47.04</v>
      </c>
      <c r="CP7" s="38">
        <v>47.04</v>
      </c>
      <c r="CQ7" s="38">
        <v>47.04</v>
      </c>
      <c r="CR7" s="38">
        <v>42.9</v>
      </c>
      <c r="CS7" s="38">
        <v>43.36</v>
      </c>
      <c r="CT7" s="38">
        <v>42.56</v>
      </c>
      <c r="CU7" s="38">
        <v>42.47</v>
      </c>
      <c r="CV7" s="38">
        <v>42.4</v>
      </c>
      <c r="CW7" s="38">
        <v>42.9</v>
      </c>
      <c r="CX7" s="38">
        <v>79.48</v>
      </c>
      <c r="CY7" s="38">
        <v>79.790000000000006</v>
      </c>
      <c r="CZ7" s="38">
        <v>80.069999999999993</v>
      </c>
      <c r="DA7" s="38">
        <v>80.86</v>
      </c>
      <c r="DB7" s="38">
        <v>81.2</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飯田 篤史</cp:lastModifiedBy>
  <dcterms:created xsi:type="dcterms:W3CDTF">2021-12-03T07:48:37Z</dcterms:created>
  <dcterms:modified xsi:type="dcterms:W3CDTF">2022-01-18T23:55:41Z</dcterms:modified>
  <cp:category/>
</cp:coreProperties>
</file>