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romafile\desktop\iida-atsushi1\デスクトップ\20220111 公営企業に係る経営比較分析表（令和2年度決算）の分析等について（R4.1.20〆）\"/>
    </mc:Choice>
  </mc:AlternateContent>
  <workbookProtection workbookAlgorithmName="SHA-512" workbookHashValue="i6dH+5Y77pbpWviA5tJ6PjJosrElYpYfjnMvnc/biljTsZJYYw5h95CYtDLRIyVTa4OdieFPAv32pkMmp+vchg==" workbookSaltValue="+/HNJbn7pyXS1nVHOO+PXg==" workbookSpinCount="100000" lockStructure="1"/>
  <bookViews>
    <workbookView xWindow="0" yWindow="0" windowWidth="28800" windowHeight="122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<sst xmlns="http://schemas.openxmlformats.org/spreadsheetml/2006/main" count="233" uniqueCount="120">
  <si>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</si>
  <si>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</si>
  <si>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</si>
  <si>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</si>
  <si>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</si>
  <si>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</si>
  <si>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</si>
  <si>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</si>
  <si>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</si>
  <si>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</si>
  <si>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</si>
  <si>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</si>
  <si>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</si>
  <si>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</si>
  <si>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</si>
  <si>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</si>
  <si>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</si>
  <si>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</si>
  <si>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</si>
  <si>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</si>
  <si>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</si>
  <si>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</si>
  <si>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</si>
  <si>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</si>
  <si>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</si>
  <si>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</si>
  <si>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</si>
  <si>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</si>
  <si>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</si>
  <si>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</si>
  <si>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</si>
  <si>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</si>
  <si>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</si>
  <si>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</si>
  <si>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</si>
  <si>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</si>
  <si>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</si>
  <si>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</si>
  <si>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</si>
  <si>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</si>
  <si>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</si>
  <si>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</si>
  <si>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</si>
  <si>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</si>
  <si>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</si>
  <si>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</si>
  <si>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</si>
  <si>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</si>
  <si>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</si>
  <si>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</si>
  <si>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</si>
  <si>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</si>
  <si>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</si>
  <si>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</si>
  <si>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</si>
  <si>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</si>
  <si>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</si>
  <si>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</si>
  <si>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</si>
  <si>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</si>
  <si>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</si>
  <si>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</si>
  <si>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</si>
  <si>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</si>
  <si>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</si>
  <si>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</si>
  <si>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</si>
  <si>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</si>
  <si>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</si>
  <si>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</si>
  <si>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</si>
  <si>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</si>
  <si>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</si>
  <si>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</si>
  <si>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</si>
  <si>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</si>
  <si>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</si>
  <si>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</si>
  <si>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</si>
  <si>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</si>
  <si>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</si>
  <si>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</si>
  <si>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</si>
  <si>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</si>
  <si>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</si>
  <si>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</si>
  <si>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</si>
  <si>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</si>
  <si>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</si>
  <si>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</si>
  <si>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</si>
  <si>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</si>
  <si>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</si>
  <si>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</si>
  <si>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</si>
  <si>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</si>
  <si>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</si>
  <si>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佐呂間町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</si>
  <si>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</si>
  <si>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</si>
  <si>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</si>
  <si>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</si>
  <si>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</si>
  <si>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</si>
  <si>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</si>
  <si>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</si>
  <si>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</si>
  <si>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</si>
  <si>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</si>
  <si>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</si>
  <si>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</si>
  <si>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</si>
  <si>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</si>
  <si>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</si>
  <si>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</si>
  <si>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</si>
  <si>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</si>
  <si>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類似団体平均よりも給水原価が112.97円安く、料金回収率についても33.55％高いことから、類似団体よりも比較的に経営は健全であると言えるが、給水原価が供給単価を上回り、収益的収支比率が92.92％にとどまっている。これは給水収益で維持管理費は賄えているが、地方債償還金の一部は賄いきれていないということになり、不足分は一般会計からの基準外繰入金により補っている。今後も給水人口の減少に伴う給水収益の減少が予測されることから、適切な料金収入の確保が望まれる。
　企業債残高はここ数年減少が続いており、企業債残高対給水収益比率も類似団体平均より425.3％下回っているが、企業債を借入して実施する大規模施設整備事業として、平成26年度から実施している若佐簡易水道区域拡張事業のほか、令和2年度からは佐呂間簡易水道基幹改良事業を実施しており、企業債残高は今後増加に転じるものと予測される。
　施設利用率は類似団体平均よりも6.19％低いのは、給水人口の減少や営農用水区域を簡易水道に切り替えたことによる施設数の増加が要因であると考えられるが、夏季には配水量が増えるため、適切な稼働状況を見極める必要がある。
　有収率については類似団体平均より7.8％高くなっているが、これは毎年度実施している町内全域漏水調査（2～3地区選定）によって漏水箇所を発見、修理することで、不明水の減少に努めていることが要因と考えられる。</t>
    <rPh sb="1" eb="3">
      <t>ルイジ</t>
    </rPh>
    <rPh sb="3" eb="5">
      <t>ダンタイ</t>
    </rPh>
    <rPh sb="5" eb="7">
      <t>ヘイキン</t>
    </rPh>
    <rPh sb="10" eb="12">
      <t>キュウスイ</t>
    </rPh>
    <rPh sb="12" eb="14">
      <t>ゲンカ</t>
    </rPh>
    <rPh sb="21" eb="22">
      <t>エン</t>
    </rPh>
    <rPh sb="22" eb="23">
      <t>ヤス</t>
    </rPh>
    <rPh sb="25" eb="27">
      <t>リョウキン</t>
    </rPh>
    <rPh sb="27" eb="29">
      <t>カイシュウ</t>
    </rPh>
    <rPh sb="29" eb="30">
      <t>リツ</t>
    </rPh>
    <rPh sb="41" eb="42">
      <t>タカ</t>
    </rPh>
    <rPh sb="48" eb="50">
      <t>ルイジ</t>
    </rPh>
    <rPh sb="50" eb="52">
      <t>ダンタイ</t>
    </rPh>
    <rPh sb="55" eb="58">
      <t>ヒカクテキ</t>
    </rPh>
    <rPh sb="59" eb="61">
      <t>ケイエイ</t>
    </rPh>
    <rPh sb="62" eb="64">
      <t>ケンゼン</t>
    </rPh>
    <rPh sb="68" eb="69">
      <t>イ</t>
    </rPh>
    <rPh sb="73" eb="75">
      <t>キュウスイ</t>
    </rPh>
    <rPh sb="75" eb="77">
      <t>ゲンカ</t>
    </rPh>
    <rPh sb="78" eb="80">
      <t>キョウキュウ</t>
    </rPh>
    <rPh sb="80" eb="82">
      <t>タンカ</t>
    </rPh>
    <rPh sb="83" eb="85">
      <t>ウワマワ</t>
    </rPh>
    <rPh sb="87" eb="90">
      <t>シュウエキテキ</t>
    </rPh>
    <rPh sb="90" eb="92">
      <t>シュウシ</t>
    </rPh>
    <rPh sb="92" eb="94">
      <t>ヒリツ</t>
    </rPh>
    <rPh sb="113" eb="115">
      <t>キュウスイ</t>
    </rPh>
    <rPh sb="115" eb="117">
      <t>シュウエキ</t>
    </rPh>
    <rPh sb="118" eb="120">
      <t>イジ</t>
    </rPh>
    <rPh sb="120" eb="123">
      <t>カンリヒ</t>
    </rPh>
    <rPh sb="124" eb="125">
      <t>マカナ</t>
    </rPh>
    <rPh sb="131" eb="134">
      <t>チホウサイ</t>
    </rPh>
    <rPh sb="134" eb="137">
      <t>ショウカンキン</t>
    </rPh>
    <rPh sb="138" eb="140">
      <t>イチブ</t>
    </rPh>
    <rPh sb="141" eb="142">
      <t>マカナイ</t>
    </rPh>
    <rPh sb="158" eb="161">
      <t>フソクブン</t>
    </rPh>
    <rPh sb="162" eb="164">
      <t>イッパン</t>
    </rPh>
    <rPh sb="164" eb="166">
      <t>カイケイ</t>
    </rPh>
    <rPh sb="169" eb="171">
      <t>キジュン</t>
    </rPh>
    <rPh sb="171" eb="172">
      <t>ガイ</t>
    </rPh>
    <rPh sb="172" eb="174">
      <t>クリイレ</t>
    </rPh>
    <rPh sb="174" eb="175">
      <t>キン</t>
    </rPh>
    <rPh sb="178" eb="179">
      <t>オギナ</t>
    </rPh>
    <rPh sb="184" eb="186">
      <t>コンゴ</t>
    </rPh>
    <rPh sb="187" eb="189">
      <t>キュウスイ</t>
    </rPh>
    <rPh sb="189" eb="191">
      <t>ジンコウ</t>
    </rPh>
    <rPh sb="192" eb="194">
      <t>ゲンショウ</t>
    </rPh>
    <rPh sb="195" eb="196">
      <t>トモナ</t>
    </rPh>
    <rPh sb="197" eb="199">
      <t>キュウスイ</t>
    </rPh>
    <rPh sb="199" eb="201">
      <t>シュウエキ</t>
    </rPh>
    <rPh sb="202" eb="204">
      <t>ゲンショウ</t>
    </rPh>
    <rPh sb="205" eb="207">
      <t>ヨソク</t>
    </rPh>
    <rPh sb="215" eb="217">
      <t>テキセツ</t>
    </rPh>
    <rPh sb="218" eb="220">
      <t>リョウキン</t>
    </rPh>
    <rPh sb="220" eb="222">
      <t>シュウニュウ</t>
    </rPh>
    <rPh sb="223" eb="225">
      <t>カクホ</t>
    </rPh>
    <rPh sb="226" eb="227">
      <t>ノゾ</t>
    </rPh>
    <rPh sb="233" eb="235">
      <t>キギョウ</t>
    </rPh>
    <rPh sb="235" eb="236">
      <t>サイ</t>
    </rPh>
    <rPh sb="236" eb="238">
      <t>ザンダカ</t>
    </rPh>
    <rPh sb="241" eb="243">
      <t>スウネン</t>
    </rPh>
    <rPh sb="243" eb="245">
      <t>ゲンショウ</t>
    </rPh>
    <rPh sb="246" eb="247">
      <t>ツヅ</t>
    </rPh>
    <rPh sb="252" eb="254">
      <t>キギョウ</t>
    </rPh>
    <rPh sb="254" eb="255">
      <t>サイ</t>
    </rPh>
    <rPh sb="255" eb="257">
      <t>ザンダカ</t>
    </rPh>
    <rPh sb="257" eb="258">
      <t>タイ</t>
    </rPh>
    <rPh sb="258" eb="260">
      <t>キュウスイ</t>
    </rPh>
    <rPh sb="260" eb="262">
      <t>シュウエキ</t>
    </rPh>
    <rPh sb="262" eb="264">
      <t>ヒリツ</t>
    </rPh>
    <rPh sb="265" eb="267">
      <t>ルイジ</t>
    </rPh>
    <rPh sb="267" eb="269">
      <t>ダンタイ</t>
    </rPh>
    <rPh sb="269" eb="271">
      <t>ヘイキン</t>
    </rPh>
    <rPh sb="279" eb="281">
      <t>シタマワ</t>
    </rPh>
    <rPh sb="287" eb="289">
      <t>キギョウ</t>
    </rPh>
    <rPh sb="289" eb="290">
      <t>サイ</t>
    </rPh>
    <rPh sb="291" eb="293">
      <t>カリイレ</t>
    </rPh>
    <rPh sb="295" eb="297">
      <t>ジッシ</t>
    </rPh>
    <rPh sb="299" eb="302">
      <t>ダイキボ</t>
    </rPh>
    <rPh sb="302" eb="304">
      <t>シセツ</t>
    </rPh>
    <rPh sb="304" eb="306">
      <t>セイビ</t>
    </rPh>
    <rPh sb="306" eb="308">
      <t>ジギョウ</t>
    </rPh>
    <rPh sb="312" eb="314">
      <t>ヘイセイ</t>
    </rPh>
    <rPh sb="316" eb="317">
      <t>ネン</t>
    </rPh>
    <rPh sb="317" eb="318">
      <t>ド</t>
    </rPh>
    <rPh sb="320" eb="322">
      <t>ジッシ</t>
    </rPh>
    <rPh sb="326" eb="328">
      <t>ワカサ</t>
    </rPh>
    <rPh sb="328" eb="330">
      <t>カンイ</t>
    </rPh>
    <rPh sb="330" eb="332">
      <t>スイドウ</t>
    </rPh>
    <rPh sb="332" eb="334">
      <t>クイキ</t>
    </rPh>
    <rPh sb="334" eb="336">
      <t>カクチョウ</t>
    </rPh>
    <rPh sb="336" eb="338">
      <t>ジギョウ</t>
    </rPh>
    <rPh sb="342" eb="344">
      <t>レイワ</t>
    </rPh>
    <rPh sb="345" eb="347">
      <t>ネンド</t>
    </rPh>
    <rPh sb="350" eb="353">
      <t>サロマ</t>
    </rPh>
    <rPh sb="353" eb="355">
      <t>カンイ</t>
    </rPh>
    <rPh sb="355" eb="357">
      <t>スイドウ</t>
    </rPh>
    <rPh sb="357" eb="359">
      <t>キカン</t>
    </rPh>
    <rPh sb="359" eb="361">
      <t>カイリョウ</t>
    </rPh>
    <rPh sb="361" eb="363">
      <t>ジギョウ</t>
    </rPh>
    <rPh sb="364" eb="366">
      <t>ジッシ</t>
    </rPh>
    <rPh sb="371" eb="373">
      <t>キギョウ</t>
    </rPh>
    <rPh sb="373" eb="374">
      <t>サイ</t>
    </rPh>
    <rPh sb="374" eb="376">
      <t>ザンダカ</t>
    </rPh>
    <rPh sb="377" eb="379">
      <t>コンゴ</t>
    </rPh>
    <rPh sb="379" eb="381">
      <t>ゾウカ</t>
    </rPh>
    <rPh sb="382" eb="383">
      <t>テン</t>
    </rPh>
    <rPh sb="388" eb="390">
      <t>ヨソク</t>
    </rPh>
    <rPh sb="396" eb="398">
      <t>シセツ</t>
    </rPh>
    <rPh sb="398" eb="401">
      <t>リヨウリツ</t>
    </rPh>
    <rPh sb="402" eb="404">
      <t>ルイジ</t>
    </rPh>
    <rPh sb="404" eb="406">
      <t>ダンタイ</t>
    </rPh>
    <rPh sb="406" eb="408">
      <t>ヘイキン</t>
    </rPh>
    <rPh sb="416" eb="417">
      <t>ヒク</t>
    </rPh>
    <rPh sb="421" eb="423">
      <t>キュウスイ</t>
    </rPh>
    <rPh sb="423" eb="425">
      <t>ジンコウ</t>
    </rPh>
    <rPh sb="426" eb="428">
      <t>ゲンショウ</t>
    </rPh>
    <rPh sb="429" eb="431">
      <t>エイノウ</t>
    </rPh>
    <rPh sb="431" eb="433">
      <t>ヨウスイ</t>
    </rPh>
    <rPh sb="433" eb="435">
      <t>クイキ</t>
    </rPh>
    <rPh sb="436" eb="438">
      <t>カンイ</t>
    </rPh>
    <rPh sb="438" eb="440">
      <t>スイドウ</t>
    </rPh>
    <rPh sb="441" eb="442">
      <t>キ</t>
    </rPh>
    <rPh sb="443" eb="444">
      <t>カ</t>
    </rPh>
    <rPh sb="451" eb="454">
      <t>シセツスウ</t>
    </rPh>
    <rPh sb="455" eb="457">
      <t>ゾウカ</t>
    </rPh>
    <rPh sb="458" eb="460">
      <t>ヨウイン</t>
    </rPh>
    <rPh sb="464" eb="465">
      <t>カンガ</t>
    </rPh>
    <rPh sb="471" eb="473">
      <t>カキ</t>
    </rPh>
    <rPh sb="475" eb="477">
      <t>ハイスイ</t>
    </rPh>
    <rPh sb="477" eb="478">
      <t>リョウ</t>
    </rPh>
    <rPh sb="479" eb="480">
      <t>フ</t>
    </rPh>
    <rPh sb="485" eb="487">
      <t>テキセツ</t>
    </rPh>
    <rPh sb="488" eb="490">
      <t>カドウ</t>
    </rPh>
    <rPh sb="490" eb="492">
      <t>ジョウキョウ</t>
    </rPh>
    <rPh sb="493" eb="495">
      <t>ミキワ</t>
    </rPh>
    <rPh sb="497" eb="499">
      <t>ヒツヨウ</t>
    </rPh>
    <rPh sb="505" eb="508">
      <t>ユウシュウリツ</t>
    </rPh>
    <rPh sb="513" eb="515">
      <t>ルイジ</t>
    </rPh>
    <rPh sb="515" eb="517">
      <t>ダンタイ</t>
    </rPh>
    <rPh sb="517" eb="519">
      <t>ヘイキン</t>
    </rPh>
    <rPh sb="525" eb="526">
      <t>タカ</t>
    </rPh>
    <rPh sb="537" eb="540">
      <t>マイネンド</t>
    </rPh>
    <rPh sb="540" eb="542">
      <t>ジッシ</t>
    </rPh>
    <rPh sb="546" eb="548">
      <t>チョウナイ</t>
    </rPh>
    <rPh sb="548" eb="550">
      <t>ゼンイキ</t>
    </rPh>
    <rPh sb="550" eb="552">
      <t>ロウスイ</t>
    </rPh>
    <rPh sb="552" eb="554">
      <t>チョウサ</t>
    </rPh>
    <rPh sb="558" eb="560">
      <t>チク</t>
    </rPh>
    <rPh sb="560" eb="562">
      <t>センテイ</t>
    </rPh>
    <rPh sb="567" eb="569">
      <t>ロウスイ</t>
    </rPh>
    <rPh sb="569" eb="571">
      <t>カショ</t>
    </rPh>
    <rPh sb="575" eb="577">
      <t>シュウリ</t>
    </rPh>
    <rPh sb="583" eb="585">
      <t>フメイ</t>
    </rPh>
    <rPh sb="585" eb="586">
      <t>スイ</t>
    </rPh>
    <rPh sb="587" eb="589">
      <t>ゲンショウ</t>
    </rPh>
    <rPh sb="590" eb="591">
      <t>ツト</t>
    </rPh>
    <rPh sb="598" eb="600">
      <t>ヨウイン</t>
    </rPh>
    <rPh sb="601" eb="602">
      <t>カンガ</t>
    </rPh>
    <phoneticPr fontId="4"/>
  </si>
  <si>
    <t>　管路更新率は類似団体平均値よりも0.72％下回っているが、全国的に管路更新率は低く、施設の統合整備に伴う管路更新は実施しているが、管路単独の更新は計画的に実施していないため、管路の老朽化は進んでいる。ただし令和2年度から実施している佐呂間簡易水道基幹改良事業により、若佐・栄給水区の管路更新が令和3年度以降実施される予定である。</t>
    <rPh sb="1" eb="3">
      <t>カンロ</t>
    </rPh>
    <rPh sb="3" eb="5">
      <t>コウシン</t>
    </rPh>
    <rPh sb="5" eb="6">
      <t>リツ</t>
    </rPh>
    <rPh sb="7" eb="9">
      <t>ルイジ</t>
    </rPh>
    <rPh sb="9" eb="11">
      <t>ダンタイ</t>
    </rPh>
    <rPh sb="11" eb="13">
      <t>ヘイキン</t>
    </rPh>
    <rPh sb="13" eb="14">
      <t>アタイ</t>
    </rPh>
    <rPh sb="22" eb="24">
      <t>シタマワ</t>
    </rPh>
    <rPh sb="30" eb="33">
      <t>ゼンコクテキ</t>
    </rPh>
    <rPh sb="34" eb="36">
      <t>カンロ</t>
    </rPh>
    <rPh sb="36" eb="38">
      <t>コウシン</t>
    </rPh>
    <rPh sb="38" eb="39">
      <t>リツ</t>
    </rPh>
    <rPh sb="40" eb="41">
      <t>ヒク</t>
    </rPh>
    <rPh sb="43" eb="45">
      <t>シセツ</t>
    </rPh>
    <rPh sb="46" eb="48">
      <t>トウゴウ</t>
    </rPh>
    <rPh sb="48" eb="50">
      <t>セイビ</t>
    </rPh>
    <rPh sb="51" eb="52">
      <t>トモナ</t>
    </rPh>
    <rPh sb="53" eb="55">
      <t>カンロ</t>
    </rPh>
    <rPh sb="55" eb="57">
      <t>コウシン</t>
    </rPh>
    <rPh sb="58" eb="60">
      <t>ジッシ</t>
    </rPh>
    <rPh sb="66" eb="68">
      <t>カンロ</t>
    </rPh>
    <rPh sb="68" eb="70">
      <t>タンドク</t>
    </rPh>
    <rPh sb="71" eb="73">
      <t>コウシン</t>
    </rPh>
    <rPh sb="74" eb="77">
      <t>ケイカクテキ</t>
    </rPh>
    <rPh sb="78" eb="80">
      <t>ジッシ</t>
    </rPh>
    <rPh sb="88" eb="90">
      <t>カンロ</t>
    </rPh>
    <rPh sb="91" eb="94">
      <t>ロウキュウカ</t>
    </rPh>
    <rPh sb="95" eb="96">
      <t>スス</t>
    </rPh>
    <rPh sb="104" eb="106">
      <t>レイワ</t>
    </rPh>
    <rPh sb="107" eb="109">
      <t>ネンド</t>
    </rPh>
    <rPh sb="111" eb="113">
      <t>ジッシ</t>
    </rPh>
    <rPh sb="117" eb="120">
      <t>サロマ</t>
    </rPh>
    <rPh sb="120" eb="122">
      <t>カンイ</t>
    </rPh>
    <rPh sb="122" eb="124">
      <t>スイドウ</t>
    </rPh>
    <rPh sb="124" eb="126">
      <t>キカン</t>
    </rPh>
    <rPh sb="126" eb="128">
      <t>カイリョウ</t>
    </rPh>
    <rPh sb="128" eb="130">
      <t>ジギョウ</t>
    </rPh>
    <rPh sb="134" eb="136">
      <t>ワカサ</t>
    </rPh>
    <rPh sb="137" eb="138">
      <t>サカエ</t>
    </rPh>
    <rPh sb="138" eb="140">
      <t>キュウスイ</t>
    </rPh>
    <rPh sb="140" eb="141">
      <t>ク</t>
    </rPh>
    <rPh sb="142" eb="144">
      <t>カンロ</t>
    </rPh>
    <rPh sb="144" eb="146">
      <t>コウシン</t>
    </rPh>
    <rPh sb="147" eb="149">
      <t>レイワ</t>
    </rPh>
    <rPh sb="150" eb="152">
      <t>ネンド</t>
    </rPh>
    <rPh sb="152" eb="154">
      <t>イコウ</t>
    </rPh>
    <rPh sb="154" eb="156">
      <t>ジッシ</t>
    </rPh>
    <rPh sb="159" eb="161">
      <t>ヨテイ</t>
    </rPh>
    <phoneticPr fontId="4"/>
  </si>
  <si>
    <t>　類似団体よりも比較的経営の健全性は保たれていると考えられるが、今後も給水人口の減少が進んでいく中で、収支比率や料金回収率を100％に近づけるためには、料金適正化に向けた検討が必要であり、経営改善が求められる。
　給水人口の減少や施設数の多さから、効率性に関しては類似団体よりも低くなっており、施設の統廃合等による計画的な更新整備を実施していくことが重要となる。
　管路の老朽化も進んでいることから、毎年度町内全域を対象とした漏水調査を実施し、漏水箇所の修繕を行っているが、漏水事故等を未然に防ぐため、計画的な管路更新の検討が必要と考えられる。</t>
    <rPh sb="1" eb="3">
      <t>ルイジ</t>
    </rPh>
    <rPh sb="3" eb="5">
      <t>ダンタイ</t>
    </rPh>
    <rPh sb="8" eb="11">
      <t>ヒカクテキ</t>
    </rPh>
    <rPh sb="11" eb="13">
      <t>ケイエイ</t>
    </rPh>
    <rPh sb="14" eb="17">
      <t>ケンゼンセイ</t>
    </rPh>
    <rPh sb="18" eb="19">
      <t>タモ</t>
    </rPh>
    <rPh sb="25" eb="26">
      <t>カンガ</t>
    </rPh>
    <rPh sb="32" eb="34">
      <t>コンゴ</t>
    </rPh>
    <rPh sb="35" eb="37">
      <t>キュウスイ</t>
    </rPh>
    <rPh sb="37" eb="39">
      <t>ジンコウ</t>
    </rPh>
    <rPh sb="40" eb="42">
      <t>ゲンショウ</t>
    </rPh>
    <rPh sb="43" eb="44">
      <t>スス</t>
    </rPh>
    <rPh sb="48" eb="49">
      <t>ナカ</t>
    </rPh>
    <rPh sb="51" eb="53">
      <t>シュウシ</t>
    </rPh>
    <rPh sb="53" eb="55">
      <t>ヒリツ</t>
    </rPh>
    <rPh sb="56" eb="58">
      <t>リョウキン</t>
    </rPh>
    <rPh sb="58" eb="60">
      <t>カイシュウ</t>
    </rPh>
    <rPh sb="60" eb="61">
      <t>リツ</t>
    </rPh>
    <rPh sb="67" eb="68">
      <t>チカ</t>
    </rPh>
    <rPh sb="76" eb="78">
      <t>リョウキン</t>
    </rPh>
    <rPh sb="78" eb="81">
      <t>テキセイカ</t>
    </rPh>
    <rPh sb="82" eb="83">
      <t>ム</t>
    </rPh>
    <rPh sb="85" eb="87">
      <t>ケントウ</t>
    </rPh>
    <rPh sb="88" eb="90">
      <t>ヒツヨウ</t>
    </rPh>
    <rPh sb="94" eb="96">
      <t>ケイエイ</t>
    </rPh>
    <rPh sb="96" eb="98">
      <t>カイゼン</t>
    </rPh>
    <rPh sb="99" eb="100">
      <t>モト</t>
    </rPh>
    <rPh sb="107" eb="109">
      <t>キュウスイ</t>
    </rPh>
    <rPh sb="109" eb="111">
      <t>ジンコウ</t>
    </rPh>
    <rPh sb="112" eb="114">
      <t>ゲンショウ</t>
    </rPh>
    <rPh sb="115" eb="118">
      <t>シセツスウ</t>
    </rPh>
    <rPh sb="119" eb="120">
      <t>オオ</t>
    </rPh>
    <rPh sb="124" eb="126">
      <t>コウリツ</t>
    </rPh>
    <rPh sb="126" eb="127">
      <t>セイ</t>
    </rPh>
    <rPh sb="128" eb="129">
      <t>カン</t>
    </rPh>
    <rPh sb="132" eb="134">
      <t>ルイジ</t>
    </rPh>
    <rPh sb="134" eb="136">
      <t>ダンタイ</t>
    </rPh>
    <rPh sb="139" eb="140">
      <t>ヒク</t>
    </rPh>
    <rPh sb="147" eb="149">
      <t>シセツ</t>
    </rPh>
    <rPh sb="150" eb="153">
      <t>トウハイゴウ</t>
    </rPh>
    <rPh sb="153" eb="154">
      <t>トウ</t>
    </rPh>
    <rPh sb="157" eb="160">
      <t>ケイカクテキ</t>
    </rPh>
    <rPh sb="161" eb="163">
      <t>コウシン</t>
    </rPh>
    <rPh sb="163" eb="165">
      <t>セイビ</t>
    </rPh>
    <rPh sb="166" eb="168">
      <t>ジッシ</t>
    </rPh>
    <rPh sb="175" eb="177">
      <t>ジュウヨウ</t>
    </rPh>
    <rPh sb="183" eb="185">
      <t>カンロ</t>
    </rPh>
    <rPh sb="186" eb="188">
      <t>ロウキュウ</t>
    </rPh>
    <rPh sb="188" eb="189">
      <t>カ</t>
    </rPh>
    <rPh sb="190" eb="191">
      <t>スス</t>
    </rPh>
    <rPh sb="200" eb="203">
      <t>マイネンド</t>
    </rPh>
    <rPh sb="203" eb="205">
      <t>チョウナイ</t>
    </rPh>
    <rPh sb="205" eb="207">
      <t>ゼンイキ</t>
    </rPh>
    <rPh sb="208" eb="210">
      <t>タイショウ</t>
    </rPh>
    <rPh sb="213" eb="215">
      <t>ロウスイ</t>
    </rPh>
    <rPh sb="215" eb="217">
      <t>チョウサ</t>
    </rPh>
    <rPh sb="218" eb="220">
      <t>ジッシ</t>
    </rPh>
    <rPh sb="222" eb="224">
      <t>ロウスイ</t>
    </rPh>
    <rPh sb="224" eb="226">
      <t>カショ</t>
    </rPh>
    <rPh sb="227" eb="229">
      <t>シュウゼン</t>
    </rPh>
    <rPh sb="230" eb="231">
      <t>オコナ</t>
    </rPh>
    <rPh sb="237" eb="239">
      <t>ロウスイ</t>
    </rPh>
    <rPh sb="239" eb="241">
      <t>ジコ</t>
    </rPh>
    <rPh sb="241" eb="242">
      <t>トウ</t>
    </rPh>
    <rPh sb="243" eb="245">
      <t>ミゼン</t>
    </rPh>
    <rPh sb="246" eb="247">
      <t>フセ</t>
    </rPh>
    <rPh sb="251" eb="254">
      <t>ケイカクテキ</t>
    </rPh>
    <rPh sb="255" eb="257">
      <t>カンロ</t>
    </rPh>
    <rPh sb="257" eb="259">
      <t>コウシン</t>
    </rPh>
    <rPh sb="260" eb="262">
      <t>ケントウ</t>
    </rPh>
    <rPh sb="263" eb="265">
      <t>ヒツヨウ</t>
    </rPh>
    <rPh sb="266" eb="26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</si>
</sst>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1.07</c:v>
                </c:pt>
                <c:pt idx="2">
                  <c:v>0.96</c:v>
                </c:pt>
                <c:pt idx="3">
                  <c:v>0.24</c:v>
                </c:pt>
                <c:pt idx="4" formatCode="#,##0.00;&quot;△&quot;#,##0.00">
                  <c:v>0</c:v>
                </c:pt>
              </c:numCache>
            </c:numRef>
          </c:val>
          <c:extLst>
            <c:ext xmlns:c16="http://schemas.microsoft.com/office/drawing/2014/chart" uri="{C3380CC4-5D6E-409C-BE32-E72D297353CC}">
              <c16:uniqueId val="{00000000-E172-44E7-BADE-83BEB52A86C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0.53</c:v>
                </c:pt>
                <c:pt idx="3">
                  <c:v>0.71</c:v>
                </c:pt>
                <c:pt idx="4">
                  <c:v>0.72</c:v>
                </c:pt>
              </c:numCache>
            </c:numRef>
          </c:val>
          <c:smooth val="0"/>
          <c:extLst>
            <c:ext xmlns:c16="http://schemas.microsoft.com/office/drawing/2014/chart" uri="{C3380CC4-5D6E-409C-BE32-E72D297353CC}">
              <c16:uniqueId val="{00000001-E172-44E7-BADE-83BEB52A86C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50.66</c:v>
                </c:pt>
                <c:pt idx="1">
                  <c:v>49.72</c:v>
                </c:pt>
                <c:pt idx="2">
                  <c:v>50.82</c:v>
                </c:pt>
                <c:pt idx="3">
                  <c:v>49.76</c:v>
                </c:pt>
                <c:pt idx="4">
                  <c:v>52.33</c:v>
                </c:pt>
              </c:numCache>
            </c:numRef>
          </c:val>
          <c:extLst>
            <c:ext xmlns:c16="http://schemas.microsoft.com/office/drawing/2014/chart" uri="{C3380CC4-5D6E-409C-BE32-E72D297353CC}">
              <c16:uniqueId val="{00000000-7A9B-47A0-90D2-F7F56A08914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57.3</c:v>
                </c:pt>
                <c:pt idx="2">
                  <c:v>56.76</c:v>
                </c:pt>
                <c:pt idx="3">
                  <c:v>56.04</c:v>
                </c:pt>
                <c:pt idx="4">
                  <c:v>58.52</c:v>
                </c:pt>
              </c:numCache>
            </c:numRef>
          </c:val>
          <c:smooth val="0"/>
          <c:extLst>
            <c:ext xmlns:c16="http://schemas.microsoft.com/office/drawing/2014/chart" uri="{C3380CC4-5D6E-409C-BE32-E72D297353CC}">
              <c16:uniqueId val="{00000001-7A9B-47A0-90D2-F7F56A08914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74.92</c:v>
                </c:pt>
                <c:pt idx="1">
                  <c:v>78.38</c:v>
                </c:pt>
                <c:pt idx="2">
                  <c:v>78.86</c:v>
                </c:pt>
                <c:pt idx="3">
                  <c:v>80.39</c:v>
                </c:pt>
                <c:pt idx="4">
                  <c:v>79.13</c:v>
                </c:pt>
              </c:numCache>
            </c:numRef>
          </c:val>
          <c:extLst>
            <c:ext xmlns:c16="http://schemas.microsoft.com/office/drawing/2014/chart" uri="{C3380CC4-5D6E-409C-BE32-E72D297353CC}">
              <c16:uniqueId val="{00000000-93EB-4576-BE6A-427BD8ACF9D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72.42</c:v>
                </c:pt>
                <c:pt idx="2">
                  <c:v>73.069999999999993</c:v>
                </c:pt>
                <c:pt idx="3">
                  <c:v>72.78</c:v>
                </c:pt>
                <c:pt idx="4">
                  <c:v>71.33</c:v>
                </c:pt>
              </c:numCache>
            </c:numRef>
          </c:val>
          <c:smooth val="0"/>
          <c:extLst>
            <c:ext xmlns:c16="http://schemas.microsoft.com/office/drawing/2014/chart" uri="{C3380CC4-5D6E-409C-BE32-E72D297353CC}">
              <c16:uniqueId val="{00000001-93EB-4576-BE6A-427BD8ACF9D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80.989999999999995</c:v>
                </c:pt>
                <c:pt idx="1">
                  <c:v>87.41</c:v>
                </c:pt>
                <c:pt idx="2">
                  <c:v>89.22</c:v>
                </c:pt>
                <c:pt idx="3">
                  <c:v>85.83</c:v>
                </c:pt>
                <c:pt idx="4">
                  <c:v>92.92</c:v>
                </c:pt>
              </c:numCache>
            </c:numRef>
          </c:val>
          <c:extLst>
            <c:ext xmlns:c16="http://schemas.microsoft.com/office/drawing/2014/chart" uri="{C3380CC4-5D6E-409C-BE32-E72D297353CC}">
              <c16:uniqueId val="{00000000-0C88-4DA7-AF5A-AF0F3A0CE66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0C88-4DA7-AF5A-AF0F3A0CE66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58-437E-8527-142B518A032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58-437E-8527-142B518A032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2F-4A7B-8FDA-E6272A4E7FF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2F-4A7B-8FDA-E6272A4E7FF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5A-441B-98DC-3D47F123A1F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5A-441B-98DC-3D47F123A1F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AA-4F07-B79C-ACDC84CD872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AA-4F07-B79C-ACDC84CD872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594.23</c:v>
                </c:pt>
                <c:pt idx="1">
                  <c:v>567.79</c:v>
                </c:pt>
                <c:pt idx="2">
                  <c:v>543.91999999999996</c:v>
                </c:pt>
                <c:pt idx="3">
                  <c:v>537.49</c:v>
                </c:pt>
                <c:pt idx="4">
                  <c:v>524.30999999999995</c:v>
                </c:pt>
              </c:numCache>
            </c:numRef>
          </c:val>
          <c:extLst>
            <c:ext xmlns:c16="http://schemas.microsoft.com/office/drawing/2014/chart" uri="{C3380CC4-5D6E-409C-BE32-E72D297353CC}">
              <c16:uniqueId val="{00000000-C434-435A-AA9A-DC620446E75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1061.58</c:v>
                </c:pt>
                <c:pt idx="2">
                  <c:v>1007.7</c:v>
                </c:pt>
                <c:pt idx="3">
                  <c:v>1018.52</c:v>
                </c:pt>
                <c:pt idx="4">
                  <c:v>949.61</c:v>
                </c:pt>
              </c:numCache>
            </c:numRef>
          </c:val>
          <c:smooth val="0"/>
          <c:extLst>
            <c:ext xmlns:c16="http://schemas.microsoft.com/office/drawing/2014/chart" uri="{C3380CC4-5D6E-409C-BE32-E72D297353CC}">
              <c16:uniqueId val="{00000001-C434-435A-AA9A-DC620446E75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79.900000000000006</c:v>
                </c:pt>
                <c:pt idx="1">
                  <c:v>86.37</c:v>
                </c:pt>
                <c:pt idx="2">
                  <c:v>88.35</c:v>
                </c:pt>
                <c:pt idx="3">
                  <c:v>85.17</c:v>
                </c:pt>
                <c:pt idx="4">
                  <c:v>91.96</c:v>
                </c:pt>
              </c:numCache>
            </c:numRef>
          </c:val>
          <c:extLst>
            <c:ext xmlns:c16="http://schemas.microsoft.com/office/drawing/2014/chart" uri="{C3380CC4-5D6E-409C-BE32-E72D297353CC}">
              <c16:uniqueId val="{00000000-83A7-41E4-BB6A-0F0859E56CC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58.52</c:v>
                </c:pt>
                <c:pt idx="2">
                  <c:v>59.22</c:v>
                </c:pt>
                <c:pt idx="3">
                  <c:v>58.79</c:v>
                </c:pt>
                <c:pt idx="4">
                  <c:v>58.41</c:v>
                </c:pt>
              </c:numCache>
            </c:numRef>
          </c:val>
          <c:smooth val="0"/>
          <c:extLst>
            <c:ext xmlns:c16="http://schemas.microsoft.com/office/drawing/2014/chart" uri="{C3380CC4-5D6E-409C-BE32-E72D297353CC}">
              <c16:uniqueId val="{00000001-83A7-41E4-BB6A-0F0859E56CC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229.21</c:v>
                </c:pt>
                <c:pt idx="1">
                  <c:v>208.2</c:v>
                </c:pt>
                <c:pt idx="2">
                  <c:v>200.36</c:v>
                </c:pt>
                <c:pt idx="3">
                  <c:v>209.36</c:v>
                </c:pt>
                <c:pt idx="4">
                  <c:v>190.31</c:v>
                </c:pt>
              </c:numCache>
            </c:numRef>
          </c:val>
          <c:extLst>
            <c:ext xmlns:c16="http://schemas.microsoft.com/office/drawing/2014/chart" uri="{C3380CC4-5D6E-409C-BE32-E72D297353CC}">
              <c16:uniqueId val="{00000000-A965-4202-8522-6EC0F465061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A965-4202-8522-6EC0F465061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46" zoomScaleNormal="100" workbookViewId="0">
      <selection activeCell="CD69" sqref="CD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佐呂間町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4955</v>
      </c>
      <c r="AM8" s="51"/>
      <c r="AN8" s="51"/>
      <c r="AO8" s="51"/>
      <c r="AP8" s="51"/>
      <c r="AQ8" s="51"/>
      <c r="AR8" s="51"/>
      <c r="AS8" s="51"/>
      <c r="AT8" s="47">
        <f>データ!$S$6</f>
        <v>404.94</v>
      </c>
      <c r="AU8" s="47"/>
      <c r="AV8" s="47"/>
      <c r="AW8" s="47"/>
      <c r="AX8" s="47"/>
      <c r="AY8" s="47"/>
      <c r="AZ8" s="47"/>
      <c r="BA8" s="47"/>
      <c r="BB8" s="47">
        <f>データ!$T$6</f>
        <v>12.24</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95.83</v>
      </c>
      <c r="Q10" s="47"/>
      <c r="R10" s="47"/>
      <c r="S10" s="47"/>
      <c r="T10" s="47"/>
      <c r="U10" s="47"/>
      <c r="V10" s="47"/>
      <c r="W10" s="51">
        <f>データ!$Q$6</f>
        <v>4510</v>
      </c>
      <c r="X10" s="51"/>
      <c r="Y10" s="51"/>
      <c r="Z10" s="51"/>
      <c r="AA10" s="51"/>
      <c r="AB10" s="51"/>
      <c r="AC10" s="51"/>
      <c r="AD10" s="2"/>
      <c r="AE10" s="2"/>
      <c r="AF10" s="2"/>
      <c r="AG10" s="2"/>
      <c r="AH10" s="2"/>
      <c r="AI10" s="2"/>
      <c r="AJ10" s="2"/>
      <c r="AK10" s="2"/>
      <c r="AL10" s="51">
        <f>データ!$U$6</f>
        <v>4712</v>
      </c>
      <c r="AM10" s="51"/>
      <c r="AN10" s="51"/>
      <c r="AO10" s="51"/>
      <c r="AP10" s="51"/>
      <c r="AQ10" s="51"/>
      <c r="AR10" s="51"/>
      <c r="AS10" s="51"/>
      <c r="AT10" s="47">
        <f>データ!$V$6</f>
        <v>100.52</v>
      </c>
      <c r="AU10" s="47"/>
      <c r="AV10" s="47"/>
      <c r="AW10" s="47"/>
      <c r="AX10" s="47"/>
      <c r="AY10" s="47"/>
      <c r="AZ10" s="47"/>
      <c r="BA10" s="47"/>
      <c r="BB10" s="47">
        <f>データ!$W$6</f>
        <v>46.88</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118</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119</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43</v>
      </c>
      <c r="O85" s="27" t="str">
        <f>データ!EN6</f>
        <v>【0.80】</v>
      </c>
    </row>
  </sheetData>
  <sheetProtection algorithmName="SHA-512" hashValue="bC0Jmipnnvt/ygO3JKfqLiNUpfBS6wC0tLzTVXWKDwwZtruHKLHDOHK1i1sjSvgGGxtl+FNMbX1QwqlSt19LyA==" saltValue="cfTEiPPsYOFaIs1+V/2bw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2020</v>
      </c>
      <c r="C6" s="34">
        <f t="shared" ref="C6:W6" si="3">C7</f>
        <v>15521</v>
      </c>
      <c r="D6" s="34">
        <f t="shared" si="3"/>
        <v>47</v>
      </c>
      <c r="E6" s="34">
        <f t="shared" si="3"/>
        <v>1</v>
      </c>
      <c r="F6" s="34">
        <f t="shared" si="3"/>
        <v>0</v>
      </c>
      <c r="G6" s="34">
        <f t="shared" si="3"/>
        <v>0</v>
      </c>
      <c r="H6" s="34" t="str">
        <f t="shared" si="3"/>
        <v>北海道　佐呂間町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95.83</v>
      </c>
      <c r="Q6" s="35">
        <f t="shared" si="3"/>
        <v>4510</v>
      </c>
      <c r="R6" s="35">
        <f t="shared" si="3"/>
        <v>4955</v>
      </c>
      <c r="S6" s="35">
        <f t="shared" si="3"/>
        <v>404.94</v>
      </c>
      <c r="T6" s="35">
        <f t="shared" si="3"/>
        <v>12.24</v>
      </c>
      <c r="U6" s="35">
        <f t="shared" si="3"/>
        <v>4712</v>
      </c>
      <c r="V6" s="35">
        <f t="shared" si="3"/>
        <v>100.52</v>
      </c>
      <c r="W6" s="35">
        <f t="shared" si="3"/>
        <v>46.88</v>
      </c>
      <c r="X6" s="36">
        <f>IF(X7="",NA(),X7)</f>
        <v>80.989999999999995</v>
      </c>
      <c r="Y6" s="36">
        <f t="shared" ref="Y6:AG6" si="4">IF(Y7="",NA(),Y7)</f>
        <v>87.41</v>
      </c>
      <c r="Z6" s="36">
        <f t="shared" si="4"/>
        <v>89.22</v>
      </c>
      <c r="AA6" s="36">
        <f t="shared" si="4"/>
        <v>85.83</v>
      </c>
      <c r="AB6" s="36">
        <f t="shared" si="4"/>
        <v>92.92</v>
      </c>
      <c r="AC6" s="36">
        <f t="shared" si="4"/>
        <v>76.650000000000006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594.23</v>
      </c>
      <c r="BF6" s="36">
        <f t="shared" ref="BF6:BN6" si="7">IF(BF7="",NA(),BF7)</f>
        <v>567.79</v>
      </c>
      <c r="BG6" s="36">
        <f t="shared" si="7"/>
        <v>543.91999999999996</v>
      </c>
      <c r="BH6" s="36">
        <f t="shared" si="7"/>
        <v>537.49</v>
      </c>
      <c r="BI6" s="36">
        <f t="shared" si="7"/>
        <v>524.30999999999995</v>
      </c>
      <c r="BJ6" s="36">
        <f t="shared" si="7"/>
        <v>1346.23</v>
      </c>
      <c r="BK6" s="36">
        <f t="shared" si="7"/>
        <v>1061.58</v>
      </c>
      <c r="BL6" s="36">
        <f t="shared" si="7"/>
        <v>1007.7</v>
      </c>
      <c r="BM6" s="36">
        <f t="shared" si="7"/>
        <v>1018.52</v>
      </c>
      <c r="BN6" s="36">
        <f t="shared" si="7"/>
        <v>949.61</v>
      </c>
      <c r="BO6" s="35" t="str">
        <f>IF(BO7="","",IF(BO7="-","【-】","【"&amp;SUBSTITUTE(TEXT(BO7,"#,##0.00"),"-","△")&amp;"】"))</f>
        <v>【949.15】</v>
      </c>
      <c r="BP6" s="36">
        <f>IF(BP7="",NA(),BP7)</f>
        <v>79.900000000000006</v>
      </c>
      <c r="BQ6" s="36">
        <f t="shared" ref="BQ6:BY6" si="8">IF(BQ7="",NA(),BQ7)</f>
        <v>86.37</v>
      </c>
      <c r="BR6" s="36">
        <f t="shared" si="8"/>
        <v>88.35</v>
      </c>
      <c r="BS6" s="36">
        <f t="shared" si="8"/>
        <v>85.17</v>
      </c>
      <c r="BT6" s="36">
        <f t="shared" si="8"/>
        <v>91.96</v>
      </c>
      <c r="BU6" s="36">
        <f t="shared" si="8"/>
        <v>53.41</v>
      </c>
      <c r="BV6" s="36">
        <f t="shared" si="8"/>
        <v>58.52</v>
      </c>
      <c r="BW6" s="36">
        <f t="shared" si="8"/>
        <v>59.22</v>
      </c>
      <c r="BX6" s="36">
        <f t="shared" si="8"/>
        <v>58.79</v>
      </c>
      <c r="BY6" s="36">
        <f t="shared" si="8"/>
        <v>58.41</v>
      </c>
      <c r="BZ6" s="35" t="str">
        <f>IF(BZ7="","",IF(BZ7="-","【-】","【"&amp;SUBSTITUTE(TEXT(BZ7,"#,##0.00"),"-","△")&amp;"】"))</f>
        <v>【55.87】</v>
      </c>
      <c r="CA6" s="36">
        <f>IF(CA7="",NA(),CA7)</f>
        <v>229.21</v>
      </c>
      <c r="CB6" s="36">
        <f t="shared" ref="CB6:CJ6" si="9">IF(CB7="",NA(),CB7)</f>
        <v>208.2</v>
      </c>
      <c r="CC6" s="36">
        <f t="shared" si="9"/>
        <v>200.36</v>
      </c>
      <c r="CD6" s="36">
        <f t="shared" si="9"/>
        <v>209.36</v>
      </c>
      <c r="CE6" s="36">
        <f t="shared" si="9"/>
        <v>190.31</v>
      </c>
      <c r="CF6" s="36">
        <f t="shared" si="9"/>
        <v>277.39999999999998</v>
      </c>
      <c r="CG6" s="36">
        <f t="shared" si="9"/>
        <v>296.3</v>
      </c>
      <c r="CH6" s="36">
        <f t="shared" si="9"/>
        <v>292.89999999999998</v>
      </c>
      <c r="CI6" s="36">
        <f t="shared" si="9"/>
        <v>298.25</v>
      </c>
      <c r="CJ6" s="36">
        <f t="shared" si="9"/>
        <v>303.27999999999997</v>
      </c>
      <c r="CK6" s="35" t="str">
        <f>IF(CK7="","",IF(CK7="-","【-】","【"&amp;SUBSTITUTE(TEXT(CK7,"#,##0.00"),"-","△")&amp;"】"))</f>
        <v>【288.19】</v>
      </c>
      <c r="CL6" s="36">
        <f>IF(CL7="",NA(),CL7)</f>
        <v>50.66</v>
      </c>
      <c r="CM6" s="36">
        <f t="shared" ref="CM6:CU6" si="10">IF(CM7="",NA(),CM7)</f>
        <v>49.72</v>
      </c>
      <c r="CN6" s="36">
        <f t="shared" si="10"/>
        <v>50.82</v>
      </c>
      <c r="CO6" s="36">
        <f t="shared" si="10"/>
        <v>49.76</v>
      </c>
      <c r="CP6" s="36">
        <f t="shared" si="10"/>
        <v>52.33</v>
      </c>
      <c r="CQ6" s="36">
        <f t="shared" si="10"/>
        <v>56.19</v>
      </c>
      <c r="CR6" s="36">
        <f t="shared" si="10"/>
        <v>57.3</v>
      </c>
      <c r="CS6" s="36">
        <f t="shared" si="10"/>
        <v>56.76</v>
      </c>
      <c r="CT6" s="36">
        <f t="shared" si="10"/>
        <v>56.04</v>
      </c>
      <c r="CU6" s="36">
        <f t="shared" si="10"/>
        <v>58.52</v>
      </c>
      <c r="CV6" s="35" t="str">
        <f>IF(CV7="","",IF(CV7="-","【-】","【"&amp;SUBSTITUTE(TEXT(CV7,"#,##0.00"),"-","△")&amp;"】"))</f>
        <v>【56.31】</v>
      </c>
      <c r="CW6" s="36">
        <f>IF(CW7="",NA(),CW7)</f>
        <v>74.92</v>
      </c>
      <c r="CX6" s="36">
        <f t="shared" ref="CX6:DF6" si="11">IF(CX7="",NA(),CX7)</f>
        <v>78.38</v>
      </c>
      <c r="CY6" s="36">
        <f t="shared" si="11"/>
        <v>78.86</v>
      </c>
      <c r="CZ6" s="36">
        <f t="shared" si="11"/>
        <v>80.39</v>
      </c>
      <c r="DA6" s="36">
        <f t="shared" si="11"/>
        <v>79.13</v>
      </c>
      <c r="DB6" s="36">
        <f t="shared" si="11"/>
        <v>77.180000000000007</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1.07</v>
      </c>
      <c r="EF6" s="36">
        <f t="shared" si="14"/>
        <v>0.96</v>
      </c>
      <c r="EG6" s="36">
        <f t="shared" si="14"/>
        <v>0.24</v>
      </c>
      <c r="EH6" s="35">
        <f t="shared" si="14"/>
        <v>0</v>
      </c>
      <c r="EI6" s="36">
        <f t="shared" si="14"/>
        <v>0.8</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15521</v>
      </c>
      <c r="D7" s="38">
        <v>47</v>
      </c>
      <c r="E7" s="38">
        <v>1</v>
      </c>
      <c r="F7" s="38">
        <v>0</v>
      </c>
      <c r="G7" s="38">
        <v>0</v>
      </c>
      <c r="H7" s="38" t="s">
        <v>97</v>
      </c>
      <c r="I7" s="38" t="s">
        <v>98</v>
      </c>
      <c r="J7" s="38" t="s">
        <v>99</v>
      </c>
      <c r="K7" s="38" t="s">
        <v>100</v>
      </c>
      <c r="L7" s="38" t="s">
        <v>101</v>
      </c>
      <c r="M7" s="38" t="s">
        <v>102</v>
      </c>
      <c r="N7" s="39" t="s">
        <v>103</v>
      </c>
      <c r="O7" s="39" t="s">
        <v>104</v>
      </c>
      <c r="P7" s="39">
        <v>95.83</v>
      </c>
      <c r="Q7" s="39">
        <v>4510</v>
      </c>
      <c r="R7" s="39">
        <v>4955</v>
      </c>
      <c r="S7" s="39">
        <v>404.94</v>
      </c>
      <c r="T7" s="39">
        <v>12.24</v>
      </c>
      <c r="U7" s="39">
        <v>4712</v>
      </c>
      <c r="V7" s="39">
        <v>100.52</v>
      </c>
      <c r="W7" s="39">
        <v>46.88</v>
      </c>
      <c r="X7" s="39">
        <v>80.989999999999995</v>
      </c>
      <c r="Y7" s="39">
        <v>87.41</v>
      </c>
      <c r="Z7" s="39">
        <v>89.22</v>
      </c>
      <c r="AA7" s="39">
        <v>85.83</v>
      </c>
      <c r="AB7" s="39">
        <v>92.92</v>
      </c>
      <c r="AC7" s="39">
        <v>76.650000000000006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594.23</v>
      </c>
      <c r="BF7" s="39">
        <v>567.79</v>
      </c>
      <c r="BG7" s="39">
        <v>543.91999999999996</v>
      </c>
      <c r="BH7" s="39">
        <v>537.49</v>
      </c>
      <c r="BI7" s="39">
        <v>524.30999999999995</v>
      </c>
      <c r="BJ7" s="39">
        <v>1346.23</v>
      </c>
      <c r="BK7" s="39">
        <v>1061.58</v>
      </c>
      <c r="BL7" s="39">
        <v>1007.7</v>
      </c>
      <c r="BM7" s="39">
        <v>1018.52</v>
      </c>
      <c r="BN7" s="39">
        <v>949.61</v>
      </c>
      <c r="BO7" s="39">
        <v>949.15</v>
      </c>
      <c r="BP7" s="39">
        <v>79.900000000000006</v>
      </c>
      <c r="BQ7" s="39">
        <v>86.37</v>
      </c>
      <c r="BR7" s="39">
        <v>88.35</v>
      </c>
      <c r="BS7" s="39">
        <v>85.17</v>
      </c>
      <c r="BT7" s="39">
        <v>91.96</v>
      </c>
      <c r="BU7" s="39">
        <v>53.41</v>
      </c>
      <c r="BV7" s="39">
        <v>58.52</v>
      </c>
      <c r="BW7" s="39">
        <v>59.22</v>
      </c>
      <c r="BX7" s="39">
        <v>58.79</v>
      </c>
      <c r="BY7" s="39">
        <v>58.41</v>
      </c>
      <c r="BZ7" s="39">
        <v>55.87</v>
      </c>
      <c r="CA7" s="39">
        <v>229.21</v>
      </c>
      <c r="CB7" s="39">
        <v>208.2</v>
      </c>
      <c r="CC7" s="39">
        <v>200.36</v>
      </c>
      <c r="CD7" s="39">
        <v>209.36</v>
      </c>
      <c r="CE7" s="39">
        <v>190.31</v>
      </c>
      <c r="CF7" s="39">
        <v>277.39999999999998</v>
      </c>
      <c r="CG7" s="39">
        <v>296.3</v>
      </c>
      <c r="CH7" s="39">
        <v>292.89999999999998</v>
      </c>
      <c r="CI7" s="39">
        <v>298.25</v>
      </c>
      <c r="CJ7" s="39">
        <v>303.27999999999997</v>
      </c>
      <c r="CK7" s="39">
        <v>288.19</v>
      </c>
      <c r="CL7" s="39">
        <v>50.66</v>
      </c>
      <c r="CM7" s="39">
        <v>49.72</v>
      </c>
      <c r="CN7" s="39">
        <v>50.82</v>
      </c>
      <c r="CO7" s="39">
        <v>49.76</v>
      </c>
      <c r="CP7" s="39">
        <v>52.33</v>
      </c>
      <c r="CQ7" s="39">
        <v>56.19</v>
      </c>
      <c r="CR7" s="39">
        <v>57.3</v>
      </c>
      <c r="CS7" s="39">
        <v>56.76</v>
      </c>
      <c r="CT7" s="39">
        <v>56.04</v>
      </c>
      <c r="CU7" s="39">
        <v>58.52</v>
      </c>
      <c r="CV7" s="39">
        <v>56.31</v>
      </c>
      <c r="CW7" s="39">
        <v>74.92</v>
      </c>
      <c r="CX7" s="39">
        <v>78.38</v>
      </c>
      <c r="CY7" s="39">
        <v>78.86</v>
      </c>
      <c r="CZ7" s="39">
        <v>80.39</v>
      </c>
      <c r="DA7" s="39">
        <v>79.13</v>
      </c>
      <c r="DB7" s="39">
        <v>77.180000000000007</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1.07</v>
      </c>
      <c r="EF7" s="39">
        <v>0.96</v>
      </c>
      <c r="EG7" s="39">
        <v>0.24</v>
      </c>
      <c r="EH7" s="39">
        <v>0</v>
      </c>
      <c r="EI7" s="39">
        <v>0.8</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110</v>
      </c>
    </row>
    <row r="12" spans="1:144" x14ac:dyDescent="0.15">
      <c r="B12">
        <v>1</v>
      </c>
      <c r="C12">
        <v>1</v>
      </c>
      <c r="D12">
        <v>1</v>
      </c>
      <c r="E12">
        <v>1</v>
      </c>
      <c r="F12">
        <v>2</v>
      </c>
      <c r="G12" t="s">
        <v>111</v>
      </c>
    </row>
    <row r="13" spans="1:144" x14ac:dyDescent="0.15">
      <c r="B13" t="s">
        <v>112</v>
      </c>
      <c r="C13" t="s">
        <v>112</v>
      </c>
      <c r="D13" t="s">
        <v>113</v>
      </c>
      <c r="E13" t="s">
        <v>114</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飯田 篤史</cp:lastModifiedBy>
  <dcterms:created xsi:type="dcterms:W3CDTF">2021-12-03T07:01:16Z</dcterms:created>
  <dcterms:modified xsi:type="dcterms:W3CDTF">2022-01-18T07:38:17Z</dcterms:modified>
  <cp:category/>
</cp:coreProperties>
</file>