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romafile\desktop\iida-atsushi1\デスクトップ\20220111 公営企業に係る経営比較分析表（令和2年度決算）の分析等について（R4.1.20〆）\"/>
    </mc:Choice>
  </mc:AlternateContent>
  <workbookProtection workbookAlgorithmName="SHA-512" workbookHashValue="OBAJSenyU461KswKQrLCqeJwMn8G/zsP10ZRnqtKL/gsTEzzFEiXPCRetGgXjK70kmEGVwqb8OZQ4g4neDIWaQ==" workbookSaltValue="zFS23qvy0uO4oFnGrv0Yjg=="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BB8" i="4"/>
  <c r="AT8" i="4"/>
  <c r="AD8" i="4"/>
  <c r="W8" i="4"/>
  <c r="I8" i="4"/>
  <c r="B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<sst xmlns="http://schemas.openxmlformats.org/spreadsheetml/2006/main" count="236" uniqueCount="120">
  <si>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</si>
  <si>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</si>
  <si>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</si>
  <si>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</si>
  <si>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</si>
  <si>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</si>
  <si>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</si>
  <si>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</si>
  <si>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</si>
  <si>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</si>
  <si>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</si>
  <si>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</si>
  <si>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</si>
  <si>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</si>
  <si>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</si>
  <si>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</si>
  <si>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</si>
  <si>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</si>
  <si>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</si>
  <si>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</si>
  <si>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</si>
  <si>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</si>
  <si>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</si>
  <si>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</si>
  <si>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</si>
  <si>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</si>
  <si>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</si>
  <si>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</si>
  <si>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</si>
  <si>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</si>
  <si>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</si>
  <si>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</si>
  <si>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</si>
  <si>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</si>
  <si>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</si>
  <si>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</si>
  <si>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</si>
  <si>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</si>
  <si>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</si>
  <si>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</si>
  <si>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</si>
  <si>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</si>
  <si>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</si>
  <si>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</si>
  <si>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</si>
  <si>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</si>
  <si>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</si>
  <si>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</si>
  <si>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</si>
  <si>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</si>
  <si>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</si>
  <si>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</si>
  <si>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</si>
  <si>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</si>
  <si>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</si>
  <si>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</si>
  <si>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</si>
  <si>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</si>
  <si>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</si>
  <si>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</si>
  <si>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</si>
  <si>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</si>
  <si>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</si>
  <si>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</si>
  <si>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</si>
  <si>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</si>
  <si>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</si>
  <si>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</si>
  <si>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</si>
  <si>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</si>
  <si>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</si>
  <si>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</si>
  <si>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</si>
  <si>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</si>
  <si>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</si>
  <si>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</si>
  <si>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</si>
  <si>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</si>
  <si>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</si>
  <si>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</si>
  <si>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</si>
  <si>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</si>
  <si>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</si>
  <si>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</si>
  <si>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</si>
  <si>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</si>
  <si>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</si>
  <si>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</si>
  <si>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</si>
  <si>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</si>
  <si>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</si>
  <si>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</si>
  <si>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</si>
  <si>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</si>
  <si>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</si>
  <si>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</si>
  <si>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</si>
  <si>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</si>
  <si>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</si>
  <si>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佐呂間町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</si>
  <si>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</si>
  <si>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</si>
  <si>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</si>
  <si>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</si>
  <si>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</si>
  <si>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</si>
  <si>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</si>
  <si>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</si>
  <si>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</si>
  <si>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</si>
  <si>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</si>
  <si>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</si>
  <si>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</si>
  <si>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</si>
  <si>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</si>
  <si>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</si>
  <si>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</si>
  <si>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管渠については、平成13年度～17年度に供用開始されてからまだ耐用年数を経過しておらず、更新を実施していないことから、管渠改善率は0.00％となっている。</t>
    <rPh sb="60" eb="62">
      <t>カンキョ</t>
    </rPh>
    <rPh sb="62" eb="64">
      <t>カイゼン</t>
    </rPh>
    <rPh sb="64" eb="65">
      <t>リツ</t>
    </rPh>
    <phoneticPr fontId="4"/>
  </si>
  <si>
    <t>　収益的収支比率はここ数年上昇傾向であるが、84.94％と依然として低い水準にあり、地方債償還金及び収支不足額については一般会計繰入金と基金繰入金に依存している。経費回収率についてもここ数年上昇傾向にあり、経費回収率は類似団体平均値より5.61％高くなっているが、それでも45.25％と低い水準にあり、使用料だけで経費を回収することは難しい状況が続いていることから、適切な料金収入の確保が望まれる。
　起債残高は減少傾向にあるが、企業債残高対事業規模比率については、類似団体平均値を1,109.49％と大幅に上回っている。漁業集落排水施設は平成13年度の供用開始から20年程度経過しており、今後の老朽化対策として、令和2年度に施設機能診断を実施した結果、施設の補修、更新が必要との診断が出されたことから、今後施設の更新事業を実施していく必要があり、起債残高は増加していくことが見込まれる。
　施設利用率は、類似団体平均値を15.90％下回り、14.29％とかなり低い状況にある。水洗化率は緩やかに上昇を続けてはいるが、類似団体平均値を0.33％下回っており、人口の減少が進む中、もともと処理区域内の人口が少ないこともあり、新規接続は今後停滞していくと考えられる。処理能力に対して施設稼働状況はかなり余裕があるので、最大時の稼働率を考慮しながら、施設の規模適正化を検討する必要がある。</t>
    <rPh sb="1" eb="4">
      <t>シュウエキテキ</t>
    </rPh>
    <rPh sb="4" eb="6">
      <t>シュウシ</t>
    </rPh>
    <rPh sb="6" eb="8">
      <t>ヒリツ</t>
    </rPh>
    <rPh sb="11" eb="13">
      <t>スウネン</t>
    </rPh>
    <rPh sb="13" eb="15">
      <t>ジョウショウ</t>
    </rPh>
    <rPh sb="15" eb="17">
      <t>ケイコウ</t>
    </rPh>
    <rPh sb="29" eb="31">
      <t>イゼン</t>
    </rPh>
    <rPh sb="34" eb="35">
      <t>ヒク</t>
    </rPh>
    <rPh sb="36" eb="38">
      <t>スイジュン</t>
    </rPh>
    <rPh sb="42" eb="45">
      <t>チホウサイ</t>
    </rPh>
    <rPh sb="45" eb="47">
      <t>ショウカン</t>
    </rPh>
    <rPh sb="47" eb="48">
      <t>キン</t>
    </rPh>
    <rPh sb="48" eb="49">
      <t>オヨ</t>
    </rPh>
    <rPh sb="50" eb="52">
      <t>シュウシ</t>
    </rPh>
    <rPh sb="52" eb="54">
      <t>フソク</t>
    </rPh>
    <rPh sb="54" eb="55">
      <t>ガク</t>
    </rPh>
    <rPh sb="60" eb="62">
      <t>イッパン</t>
    </rPh>
    <rPh sb="62" eb="64">
      <t>カイケイ</t>
    </rPh>
    <rPh sb="64" eb="66">
      <t>クリイレ</t>
    </rPh>
    <rPh sb="66" eb="67">
      <t>キン</t>
    </rPh>
    <rPh sb="68" eb="70">
      <t>キキン</t>
    </rPh>
    <rPh sb="70" eb="72">
      <t>クリイレ</t>
    </rPh>
    <rPh sb="72" eb="73">
      <t>キン</t>
    </rPh>
    <rPh sb="74" eb="76">
      <t>イゾン</t>
    </rPh>
    <rPh sb="81" eb="83">
      <t>ケイヒ</t>
    </rPh>
    <rPh sb="83" eb="85">
      <t>カイシュウ</t>
    </rPh>
    <rPh sb="85" eb="86">
      <t>リツ</t>
    </rPh>
    <rPh sb="93" eb="95">
      <t>スウネン</t>
    </rPh>
    <rPh sb="95" eb="97">
      <t>ジョウショウ</t>
    </rPh>
    <rPh sb="97" eb="99">
      <t>ケイコウ</t>
    </rPh>
    <rPh sb="103" eb="105">
      <t>ケイヒ</t>
    </rPh>
    <rPh sb="105" eb="107">
      <t>カイシュウ</t>
    </rPh>
    <rPh sb="107" eb="108">
      <t>リツ</t>
    </rPh>
    <rPh sb="109" eb="111">
      <t>ルイジ</t>
    </rPh>
    <rPh sb="111" eb="113">
      <t>ダンタイ</t>
    </rPh>
    <rPh sb="113" eb="115">
      <t>ヘイキン</t>
    </rPh>
    <rPh sb="115" eb="116">
      <t>チ</t>
    </rPh>
    <rPh sb="123" eb="124">
      <t>タカ</t>
    </rPh>
    <rPh sb="143" eb="144">
      <t>ヒク</t>
    </rPh>
    <rPh sb="145" eb="147">
      <t>スイジュン</t>
    </rPh>
    <rPh sb="151" eb="154">
      <t>シヨウリョウ</t>
    </rPh>
    <rPh sb="157" eb="159">
      <t>ケイヒ</t>
    </rPh>
    <rPh sb="160" eb="162">
      <t>カイシュウ</t>
    </rPh>
    <rPh sb="167" eb="168">
      <t>ムズカ</t>
    </rPh>
    <rPh sb="170" eb="172">
      <t>ジョウキョウ</t>
    </rPh>
    <rPh sb="173" eb="174">
      <t>ツヅ</t>
    </rPh>
    <rPh sb="183" eb="185">
      <t>テキセツ</t>
    </rPh>
    <rPh sb="186" eb="188">
      <t>リョウキン</t>
    </rPh>
    <rPh sb="188" eb="190">
      <t>シュウニュウ</t>
    </rPh>
    <rPh sb="191" eb="193">
      <t>カクホ</t>
    </rPh>
    <rPh sb="194" eb="195">
      <t>ノゾ</t>
    </rPh>
    <rPh sb="215" eb="217">
      <t>キギョウ</t>
    </rPh>
    <rPh sb="217" eb="218">
      <t>サイ</t>
    </rPh>
    <rPh sb="218" eb="220">
      <t>ザンダカ</t>
    </rPh>
    <rPh sb="220" eb="221">
      <t>タイ</t>
    </rPh>
    <rPh sb="221" eb="223">
      <t>ジギョウ</t>
    </rPh>
    <rPh sb="251" eb="253">
      <t>オオハバ</t>
    </rPh>
    <rPh sb="254" eb="256">
      <t>ウワマワ</t>
    </rPh>
    <rPh sb="261" eb="263">
      <t>ギョギョウ</t>
    </rPh>
    <rPh sb="263" eb="265">
      <t>シュウラク</t>
    </rPh>
    <rPh sb="265" eb="267">
      <t>ハイスイ</t>
    </rPh>
    <rPh sb="275" eb="276">
      <t>ド</t>
    </rPh>
    <rPh sb="277" eb="279">
      <t>キョウヨウ</t>
    </rPh>
    <rPh sb="279" eb="281">
      <t>カイシ</t>
    </rPh>
    <rPh sb="285" eb="286">
      <t>ネン</t>
    </rPh>
    <rPh sb="286" eb="288">
      <t>テイド</t>
    </rPh>
    <rPh sb="288" eb="290">
      <t>ケイカ</t>
    </rPh>
    <rPh sb="295" eb="297">
      <t>コンゴ</t>
    </rPh>
    <rPh sb="301" eb="303">
      <t>タイサク</t>
    </rPh>
    <rPh sb="313" eb="315">
      <t>シセツ</t>
    </rPh>
    <rPh sb="315" eb="317">
      <t>キノウ</t>
    </rPh>
    <rPh sb="317" eb="319">
      <t>シンダン</t>
    </rPh>
    <rPh sb="320" eb="322">
      <t>ジッシ</t>
    </rPh>
    <rPh sb="324" eb="326">
      <t>ケッカ</t>
    </rPh>
    <rPh sb="327" eb="329">
      <t>シセツ</t>
    </rPh>
    <rPh sb="330" eb="332">
      <t>ホシュウ</t>
    </rPh>
    <rPh sb="333" eb="335">
      <t>コウシン</t>
    </rPh>
    <rPh sb="336" eb="338">
      <t>ヒツヨウ</t>
    </rPh>
    <rPh sb="340" eb="342">
      <t>シンダン</t>
    </rPh>
    <rPh sb="343" eb="344">
      <t>ダ</t>
    </rPh>
    <rPh sb="352" eb="354">
      <t>コンゴ</t>
    </rPh>
    <rPh sb="354" eb="356">
      <t>シセツ</t>
    </rPh>
    <rPh sb="357" eb="359">
      <t>コウシン</t>
    </rPh>
    <rPh sb="359" eb="361">
      <t>ジギョウ</t>
    </rPh>
    <rPh sb="362" eb="364">
      <t>ジッシ</t>
    </rPh>
    <rPh sb="368" eb="370">
      <t>ヒツヨウ</t>
    </rPh>
    <rPh sb="374" eb="376">
      <t>キサイ</t>
    </rPh>
    <rPh sb="376" eb="378">
      <t>ザンダカ</t>
    </rPh>
    <rPh sb="379" eb="381">
      <t>ゾウカ</t>
    </rPh>
    <rPh sb="388" eb="390">
      <t>ミコ</t>
    </rPh>
    <rPh sb="396" eb="398">
      <t>シセツ</t>
    </rPh>
    <rPh sb="398" eb="401">
      <t>リヨウリツ</t>
    </rPh>
    <rPh sb="403" eb="405">
      <t>ルイジ</t>
    </rPh>
    <rPh sb="405" eb="407">
      <t>ダンタイ</t>
    </rPh>
    <rPh sb="407" eb="410">
      <t>ヘイキンチ</t>
    </rPh>
    <rPh sb="417" eb="419">
      <t>シタマワ</t>
    </rPh>
    <rPh sb="431" eb="432">
      <t>ヒク</t>
    </rPh>
    <rPh sb="433" eb="435">
      <t>ジョウキョウ</t>
    </rPh>
    <rPh sb="439" eb="442">
      <t>スイセンカ</t>
    </rPh>
    <rPh sb="442" eb="443">
      <t>リツ</t>
    </rPh>
    <rPh sb="444" eb="445">
      <t>ユル</t>
    </rPh>
    <rPh sb="448" eb="450">
      <t>ジョウショウ</t>
    </rPh>
    <rPh sb="451" eb="452">
      <t>ツヅ</t>
    </rPh>
    <rPh sb="459" eb="461">
      <t>ルイジ</t>
    </rPh>
    <rPh sb="461" eb="463">
      <t>ダンタイ</t>
    </rPh>
    <rPh sb="463" eb="465">
      <t>ヘイキン</t>
    </rPh>
    <rPh sb="465" eb="466">
      <t>チ</t>
    </rPh>
    <rPh sb="472" eb="474">
      <t>シタマワ</t>
    </rPh>
    <rPh sb="479" eb="481">
      <t>ジンコウ</t>
    </rPh>
    <rPh sb="482" eb="484">
      <t>ゲンショウ</t>
    </rPh>
    <rPh sb="485" eb="486">
      <t>スス</t>
    </rPh>
    <rPh sb="487" eb="488">
      <t>ナカ</t>
    </rPh>
    <rPh sb="493" eb="495">
      <t>ショリ</t>
    </rPh>
    <rPh sb="495" eb="498">
      <t>クイキナイ</t>
    </rPh>
    <rPh sb="499" eb="501">
      <t>ジンコウ</t>
    </rPh>
    <rPh sb="502" eb="503">
      <t>スク</t>
    </rPh>
    <rPh sb="511" eb="513">
      <t>シンキ</t>
    </rPh>
    <rPh sb="513" eb="515">
      <t>セツゾク</t>
    </rPh>
    <rPh sb="516" eb="518">
      <t>コンゴ</t>
    </rPh>
    <rPh sb="518" eb="520">
      <t>テイタイ</t>
    </rPh>
    <rPh sb="525" eb="526">
      <t>カンガ</t>
    </rPh>
    <rPh sb="531" eb="533">
      <t>ショリ</t>
    </rPh>
    <rPh sb="533" eb="535">
      <t>ノウリョク</t>
    </rPh>
    <rPh sb="536" eb="537">
      <t>タイ</t>
    </rPh>
    <rPh sb="539" eb="541">
      <t>シセツ</t>
    </rPh>
    <rPh sb="541" eb="543">
      <t>カドウ</t>
    </rPh>
    <rPh sb="543" eb="545">
      <t>ジョウキョウ</t>
    </rPh>
    <rPh sb="549" eb="551">
      <t>ヨユウ</t>
    </rPh>
    <rPh sb="557" eb="559">
      <t>サイダイ</t>
    </rPh>
    <rPh sb="559" eb="560">
      <t>ジ</t>
    </rPh>
    <rPh sb="561" eb="563">
      <t>カドウ</t>
    </rPh>
    <rPh sb="563" eb="564">
      <t>リツ</t>
    </rPh>
    <rPh sb="565" eb="567">
      <t>コウリョ</t>
    </rPh>
    <rPh sb="572" eb="574">
      <t>シセツ</t>
    </rPh>
    <phoneticPr fontId="4"/>
  </si>
  <si>
    <t>　使用料収入では汚水処理費の4割程度しか賄えていない状況が続いており、一般会計繰入金により経営の健全化が図られていることから、料金適正化などの経営改善が必要な状況ではあるが、同一会計の特環下水道事業と料金格差をつけることは難しいため、下水道事業全体での料金適正化を検討していく必要がある。
　効率性に関しては、施設利用率及び水洗化率が類似団体平均値を下回っており、特に施設稼働率については低水準で推移していることから、施設の規模縮小も含めた適正な施設規模の検討が必要と考えられる。
　管渠については耐用年数を経過していないため、当面の間更新は必要ないが、不明処理水があることから、破損個所の調査など対策の検討が必要となっている。</t>
    <rPh sb="1" eb="4">
      <t>シヨウリョウ</t>
    </rPh>
    <rPh sb="4" eb="6">
      <t>シュウニュウ</t>
    </rPh>
    <rPh sb="8" eb="10">
      <t>オスイ</t>
    </rPh>
    <rPh sb="10" eb="12">
      <t>ショリ</t>
    </rPh>
    <rPh sb="12" eb="13">
      <t>ヒ</t>
    </rPh>
    <rPh sb="15" eb="16">
      <t>ワリ</t>
    </rPh>
    <rPh sb="16" eb="18">
      <t>テイド</t>
    </rPh>
    <rPh sb="20" eb="21">
      <t>マカナ</t>
    </rPh>
    <rPh sb="26" eb="28">
      <t>ジョウキョウ</t>
    </rPh>
    <rPh sb="29" eb="30">
      <t>ツヅ</t>
    </rPh>
    <rPh sb="63" eb="65">
      <t>リョウキン</t>
    </rPh>
    <rPh sb="65" eb="68">
      <t>テキセイカ</t>
    </rPh>
    <rPh sb="71" eb="73">
      <t>ケイエイ</t>
    </rPh>
    <rPh sb="73" eb="75">
      <t>カイゼン</t>
    </rPh>
    <rPh sb="76" eb="78">
      <t>ヒツヨウ</t>
    </rPh>
    <rPh sb="79" eb="81">
      <t>ジョウキョウ</t>
    </rPh>
    <rPh sb="87" eb="89">
      <t>ドウイツ</t>
    </rPh>
    <rPh sb="89" eb="91">
      <t>カイケイ</t>
    </rPh>
    <rPh sb="92" eb="94">
      <t>トッカン</t>
    </rPh>
    <rPh sb="94" eb="97">
      <t>ゲスイドウ</t>
    </rPh>
    <rPh sb="97" eb="99">
      <t>ジギョウ</t>
    </rPh>
    <rPh sb="100" eb="102">
      <t>リョウキン</t>
    </rPh>
    <rPh sb="102" eb="104">
      <t>カクサ</t>
    </rPh>
    <rPh sb="111" eb="112">
      <t>ムズカ</t>
    </rPh>
    <rPh sb="117" eb="120">
      <t>ゲスイドウ</t>
    </rPh>
    <rPh sb="120" eb="122">
      <t>ジギョウ</t>
    </rPh>
    <rPh sb="122" eb="124">
      <t>ゼンタイ</t>
    </rPh>
    <rPh sb="126" eb="128">
      <t>リョウキン</t>
    </rPh>
    <rPh sb="128" eb="131">
      <t>テキセイカ</t>
    </rPh>
    <rPh sb="132" eb="134">
      <t>ケントウ</t>
    </rPh>
    <rPh sb="138" eb="140">
      <t>ヒツヨウ</t>
    </rPh>
    <rPh sb="146" eb="149">
      <t>コウリツセイ</t>
    </rPh>
    <rPh sb="150" eb="151">
      <t>カン</t>
    </rPh>
    <rPh sb="155" eb="157">
      <t>シセツ</t>
    </rPh>
    <rPh sb="157" eb="160">
      <t>リヨウリツ</t>
    </rPh>
    <rPh sb="160" eb="161">
      <t>オヨ</t>
    </rPh>
    <rPh sb="162" eb="165">
      <t>スイセンカ</t>
    </rPh>
    <rPh sb="165" eb="166">
      <t>リツ</t>
    </rPh>
    <rPh sb="167" eb="169">
      <t>ルイジ</t>
    </rPh>
    <rPh sb="169" eb="171">
      <t>ダンタイ</t>
    </rPh>
    <rPh sb="171" eb="174">
      <t>ヘイキンチ</t>
    </rPh>
    <rPh sb="175" eb="177">
      <t>シタマワ</t>
    </rPh>
    <rPh sb="182" eb="183">
      <t>トク</t>
    </rPh>
    <rPh sb="184" eb="186">
      <t>シセツ</t>
    </rPh>
    <rPh sb="186" eb="188">
      <t>カドウ</t>
    </rPh>
    <rPh sb="188" eb="189">
      <t>リツ</t>
    </rPh>
    <rPh sb="194" eb="195">
      <t>ヒク</t>
    </rPh>
    <rPh sb="195" eb="197">
      <t>スイジュン</t>
    </rPh>
    <rPh sb="198" eb="200">
      <t>スイイ</t>
    </rPh>
    <rPh sb="209" eb="211">
      <t>シセツ</t>
    </rPh>
    <rPh sb="212" eb="214">
      <t>キボ</t>
    </rPh>
    <rPh sb="214" eb="216">
      <t>シュクショウ</t>
    </rPh>
    <rPh sb="217" eb="218">
      <t>フク</t>
    </rPh>
    <rPh sb="220" eb="222">
      <t>テキセイ</t>
    </rPh>
    <rPh sb="223" eb="225">
      <t>シセツ</t>
    </rPh>
    <rPh sb="225" eb="227">
      <t>キボ</t>
    </rPh>
    <rPh sb="228" eb="230">
      <t>ケントウ</t>
    </rPh>
    <rPh sb="231" eb="233">
      <t>ヒツヨウ</t>
    </rPh>
    <rPh sb="234" eb="23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</si>
</sst>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8D-456E-8584-CB7F3FB2FC3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228D-456E-8584-CB7F3FB2FC3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14.29</c:v>
                </c:pt>
                <c:pt idx="1">
                  <c:v>14.29</c:v>
                </c:pt>
                <c:pt idx="2">
                  <c:v>14.29</c:v>
                </c:pt>
                <c:pt idx="3">
                  <c:v>14.29</c:v>
                </c:pt>
                <c:pt idx="4">
                  <c:v>14.29</c:v>
                </c:pt>
              </c:numCache>
            </c:numRef>
          </c:val>
          <c:extLst>
            <c:ext xmlns:c16="http://schemas.microsoft.com/office/drawing/2014/chart" uri="{C3380CC4-5D6E-409C-BE32-E72D297353CC}">
              <c16:uniqueId val="{00000000-BB04-4B3C-BB3E-D02826FFF1D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BB04-4B3C-BB3E-D02826FFF1D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75.94</c:v>
                </c:pt>
                <c:pt idx="1">
                  <c:v>76.349999999999994</c:v>
                </c:pt>
                <c:pt idx="2">
                  <c:v>77.989999999999995</c:v>
                </c:pt>
                <c:pt idx="3">
                  <c:v>78.349999999999994</c:v>
                </c:pt>
                <c:pt idx="4">
                  <c:v>78.760000000000005</c:v>
                </c:pt>
              </c:numCache>
            </c:numRef>
          </c:val>
          <c:extLst>
            <c:ext xmlns:c16="http://schemas.microsoft.com/office/drawing/2014/chart" uri="{C3380CC4-5D6E-409C-BE32-E72D297353CC}">
              <c16:uniqueId val="{00000000-552C-4A1E-8CBA-3E3E2650F81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552C-4A1E-8CBA-3E3E2650F81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96.9</c:v>
                </c:pt>
                <c:pt idx="1">
                  <c:v>78.64</c:v>
                </c:pt>
                <c:pt idx="2">
                  <c:v>81.8</c:v>
                </c:pt>
                <c:pt idx="3">
                  <c:v>85.55</c:v>
                </c:pt>
                <c:pt idx="4">
                  <c:v>84.94</c:v>
                </c:pt>
              </c:numCache>
            </c:numRef>
          </c:val>
          <c:extLst>
            <c:ext xmlns:c16="http://schemas.microsoft.com/office/drawing/2014/chart" uri="{C3380CC4-5D6E-409C-BE32-E72D297353CC}">
              <c16:uniqueId val="{00000000-EF8B-4905-8785-EFB195A7F83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8B-4905-8785-EFB195A7F83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2F-45FC-AAC3-76B74298CCB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2F-45FC-AAC3-76B74298CCB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D2-46C0-910A-F4F95F64F54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D2-46C0-910A-F4F95F64F54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DD-4A66-95B6-A6A8A21E50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DD-4A66-95B6-A6A8A21E50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1C-4B4B-BB42-0E74150DDA9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1C-4B4B-BB42-0E74150DDA9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2917.99</c:v>
                </c:pt>
                <c:pt idx="2">
                  <c:v>2710.04</c:v>
                </c:pt>
                <c:pt idx="3">
                  <c:v>2456.08</c:v>
                </c:pt>
                <c:pt idx="4">
                  <c:v>2205.0100000000002</c:v>
                </c:pt>
              </c:numCache>
            </c:numRef>
          </c:val>
          <c:extLst>
            <c:ext xmlns:c16="http://schemas.microsoft.com/office/drawing/2014/chart" uri="{C3380CC4-5D6E-409C-BE32-E72D297353CC}">
              <c16:uniqueId val="{00000000-992E-4687-A878-893B523FDA8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992E-4687-A878-893B523FDA8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55.48</c:v>
                </c:pt>
                <c:pt idx="1">
                  <c:v>36.4</c:v>
                </c:pt>
                <c:pt idx="2">
                  <c:v>40.92</c:v>
                </c:pt>
                <c:pt idx="3">
                  <c:v>45.09</c:v>
                </c:pt>
                <c:pt idx="4">
                  <c:v>45.25</c:v>
                </c:pt>
              </c:numCache>
            </c:numRef>
          </c:val>
          <c:extLst>
            <c:ext xmlns:c16="http://schemas.microsoft.com/office/drawing/2014/chart" uri="{C3380CC4-5D6E-409C-BE32-E72D297353CC}">
              <c16:uniqueId val="{00000000-7201-40A5-858D-BABBE9FEFC7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7201-40A5-858D-BABBE9FEFC7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438.86</c:v>
                </c:pt>
                <c:pt idx="1">
                  <c:v>672.91</c:v>
                </c:pt>
                <c:pt idx="2">
                  <c:v>599.66</c:v>
                </c:pt>
                <c:pt idx="3">
                  <c:v>545.36</c:v>
                </c:pt>
                <c:pt idx="4">
                  <c:v>543.9</c:v>
                </c:pt>
              </c:numCache>
            </c:numRef>
          </c:val>
          <c:extLst>
            <c:ext xmlns:c16="http://schemas.microsoft.com/office/drawing/2014/chart" uri="{C3380CC4-5D6E-409C-BE32-E72D297353CC}">
              <c16:uniqueId val="{00000000-7FEA-40DD-A620-07B8F94B04F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7FEA-40DD-A620-07B8F94B04F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佐呂間町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4955</v>
      </c>
      <c r="AM8" s="69"/>
      <c r="AN8" s="69"/>
      <c r="AO8" s="69"/>
      <c r="AP8" s="69"/>
      <c r="AQ8" s="69"/>
      <c r="AR8" s="69"/>
      <c r="AS8" s="69"/>
      <c r="AT8" s="68">
        <f>データ!T6</f>
        <v>404.94</v>
      </c>
      <c r="AU8" s="68"/>
      <c r="AV8" s="68"/>
      <c r="AW8" s="68"/>
      <c r="AX8" s="68"/>
      <c r="AY8" s="68"/>
      <c r="AZ8" s="68"/>
      <c r="BA8" s="68"/>
      <c r="BB8" s="68">
        <f>データ!U6</f>
        <v>12.24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14.07</v>
      </c>
      <c r="Q10" s="68"/>
      <c r="R10" s="68"/>
      <c r="S10" s="68"/>
      <c r="T10" s="68"/>
      <c r="U10" s="68"/>
      <c r="V10" s="68"/>
      <c r="W10" s="68">
        <f>データ!Q6</f>
        <v>77.03</v>
      </c>
      <c r="X10" s="68"/>
      <c r="Y10" s="68"/>
      <c r="Z10" s="68"/>
      <c r="AA10" s="68"/>
      <c r="AB10" s="68"/>
      <c r="AC10" s="68"/>
      <c r="AD10" s="69">
        <f>データ!R6</f>
        <v>4510</v>
      </c>
      <c r="AE10" s="69"/>
      <c r="AF10" s="69"/>
      <c r="AG10" s="69"/>
      <c r="AH10" s="69"/>
      <c r="AI10" s="69"/>
      <c r="AJ10" s="69"/>
      <c r="AK10" s="2"/>
      <c r="AL10" s="69">
        <f>データ!V6</f>
        <v>692</v>
      </c>
      <c r="AM10" s="69"/>
      <c r="AN10" s="69"/>
      <c r="AO10" s="69"/>
      <c r="AP10" s="69"/>
      <c r="AQ10" s="69"/>
      <c r="AR10" s="69"/>
      <c r="AS10" s="69"/>
      <c r="AT10" s="68">
        <f>データ!W6</f>
        <v>0.73</v>
      </c>
      <c r="AU10" s="68"/>
      <c r="AV10" s="68"/>
      <c r="AW10" s="68"/>
      <c r="AX10" s="68"/>
      <c r="AY10" s="68"/>
      <c r="AZ10" s="68"/>
      <c r="BA10" s="68"/>
      <c r="BB10" s="68">
        <f>データ!X6</f>
        <v>947.95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【1,042.34】</v>
      </c>
      <c r="I86" s="26" t="str">
        <f>データ!CA6</f>
        <v>【42.60】</v>
      </c>
      <c r="J86" s="26" t="str">
        <f>データ!CL6</f>
        <v>【410.22】</v>
      </c>
      <c r="K86" s="26" t="str">
        <f>データ!CW6</f>
        <v>【32.98】</v>
      </c>
      <c r="L86" s="26" t="str">
        <f>データ!DH6</f>
        <v>【80.45】</v>
      </c>
      <c r="M86" s="26" t="s">
        <v>45</v>
      </c>
      <c r="N86" s="26" t="s">
        <v>45</v>
      </c>
      <c r="O86" s="26" t="str">
        <f>データ!EO6</f>
        <v>【1.09】</v>
      </c>
    </row>
  </sheetData>
  <sheetProtection algorithmName="SHA-512" hashValue="hj5vAivzGqqZXgsJwq3aOHoJmDOgxNmzS5DyOhb4vm8VK/1TMw5uI/PGNepyyZpjZFSh2QWn70wDF5rgKkmc2A==" saltValue="sYBjZmfSMor6RXu/duQM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15521</v>
      </c>
      <c r="D6" s="33">
        <f t="shared" si="3"/>
        <v>47</v>
      </c>
      <c r="E6" s="33">
        <f t="shared" si="3"/>
        <v>17</v>
      </c>
      <c r="F6" s="33">
        <f t="shared" si="3"/>
        <v>6</v>
      </c>
      <c r="G6" s="33">
        <f t="shared" si="3"/>
        <v>0</v>
      </c>
      <c r="H6" s="33" t="str">
        <f t="shared" si="3"/>
        <v>北海道　佐呂間町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14.07</v>
      </c>
      <c r="Q6" s="34">
        <f t="shared" si="3"/>
        <v>77.03</v>
      </c>
      <c r="R6" s="34">
        <f t="shared" si="3"/>
        <v>4510</v>
      </c>
      <c r="S6" s="34">
        <f t="shared" si="3"/>
        <v>4955</v>
      </c>
      <c r="T6" s="34">
        <f t="shared" si="3"/>
        <v>404.94</v>
      </c>
      <c r="U6" s="34">
        <f t="shared" si="3"/>
        <v>12.24</v>
      </c>
      <c r="V6" s="34">
        <f t="shared" si="3"/>
        <v>692</v>
      </c>
      <c r="W6" s="34">
        <f t="shared" si="3"/>
        <v>0.73</v>
      </c>
      <c r="X6" s="34">
        <f t="shared" si="3"/>
        <v>947.95</v>
      </c>
      <c r="Y6" s="35">
        <f>IF(Y7="",NA(),Y7)</f>
        <v>96.9</v>
      </c>
      <c r="Z6" s="35">
        <f t="shared" ref="Z6:AH6" si="4">IF(Z7="",NA(),Z7)</f>
        <v>78.64</v>
      </c>
      <c r="AA6" s="35">
        <f t="shared" si="4"/>
        <v>81.8</v>
      </c>
      <c r="AB6" s="35">
        <f t="shared" si="4"/>
        <v>85.55</v>
      </c>
      <c r="AC6" s="35">
        <f t="shared" si="4"/>
        <v>84.94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2917.99</v>
      </c>
      <c r="BH6" s="35">
        <f t="shared" si="7"/>
        <v>2710.04</v>
      </c>
      <c r="BI6" s="35">
        <f t="shared" si="7"/>
        <v>2456.08</v>
      </c>
      <c r="BJ6" s="35">
        <f t="shared" si="7"/>
        <v>2205.0100000000002</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55.48</v>
      </c>
      <c r="BR6" s="35">
        <f t="shared" ref="BR6:BZ6" si="8">IF(BR7="",NA(),BR7)</f>
        <v>36.4</v>
      </c>
      <c r="BS6" s="35">
        <f t="shared" si="8"/>
        <v>40.92</v>
      </c>
      <c r="BT6" s="35">
        <f t="shared" si="8"/>
        <v>45.09</v>
      </c>
      <c r="BU6" s="35">
        <f t="shared" si="8"/>
        <v>45.25</v>
      </c>
      <c r="BV6" s="35">
        <f t="shared" si="8"/>
        <v>46.26</v>
      </c>
      <c r="BW6" s="35">
        <f t="shared" si="8"/>
        <v>45.81</v>
      </c>
      <c r="BX6" s="35">
        <f t="shared" si="8"/>
        <v>43.43</v>
      </c>
      <c r="BY6" s="35">
        <f t="shared" si="8"/>
        <v>41.41</v>
      </c>
      <c r="BZ6" s="35">
        <f t="shared" si="8"/>
        <v>39.64</v>
      </c>
      <c r="CA6" s="34" t="str">
        <f>IF(CA7="","",IF(CA7="-","【-】","【"&amp;SUBSTITUTE(TEXT(CA7,"#,##0.00"),"-","△")&amp;"】"))</f>
        <v>【42.60】</v>
      </c>
      <c r="CB6" s="35">
        <f>IF(CB7="",NA(),CB7)</f>
        <v>438.86</v>
      </c>
      <c r="CC6" s="35">
        <f t="shared" ref="CC6:CK6" si="9">IF(CC7="",NA(),CC7)</f>
        <v>672.91</v>
      </c>
      <c r="CD6" s="35">
        <f t="shared" si="9"/>
        <v>599.66</v>
      </c>
      <c r="CE6" s="35">
        <f t="shared" si="9"/>
        <v>545.36</v>
      </c>
      <c r="CF6" s="35">
        <f t="shared" si="9"/>
        <v>543.9</v>
      </c>
      <c r="CG6" s="35">
        <f t="shared" si="9"/>
        <v>376.4</v>
      </c>
      <c r="CH6" s="35">
        <f t="shared" si="9"/>
        <v>383.92</v>
      </c>
      <c r="CI6" s="35">
        <f t="shared" si="9"/>
        <v>400.44</v>
      </c>
      <c r="CJ6" s="35">
        <f t="shared" si="9"/>
        <v>417.56</v>
      </c>
      <c r="CK6" s="35">
        <f t="shared" si="9"/>
        <v>449.72</v>
      </c>
      <c r="CL6" s="34" t="str">
        <f>IF(CL7="","",IF(CL7="-","【-】","【"&amp;SUBSTITUTE(TEXT(CL7,"#,##0.00"),"-","△")&amp;"】"))</f>
        <v>【410.22】</v>
      </c>
      <c r="CM6" s="35">
        <f>IF(CM7="",NA(),CM7)</f>
        <v>14.29</v>
      </c>
      <c r="CN6" s="35">
        <f t="shared" ref="CN6:CV6" si="10">IF(CN7="",NA(),CN7)</f>
        <v>14.29</v>
      </c>
      <c r="CO6" s="35">
        <f t="shared" si="10"/>
        <v>14.29</v>
      </c>
      <c r="CP6" s="35">
        <f t="shared" si="10"/>
        <v>14.29</v>
      </c>
      <c r="CQ6" s="35">
        <f t="shared" si="10"/>
        <v>14.29</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75.94</v>
      </c>
      <c r="CY6" s="35">
        <f t="shared" ref="CY6:DG6" si="11">IF(CY7="",NA(),CY7)</f>
        <v>76.349999999999994</v>
      </c>
      <c r="CZ6" s="35">
        <f t="shared" si="11"/>
        <v>77.989999999999995</v>
      </c>
      <c r="DA6" s="35">
        <f t="shared" si="11"/>
        <v>78.349999999999994</v>
      </c>
      <c r="DB6" s="35">
        <f t="shared" si="11"/>
        <v>78.760000000000005</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15521</v>
      </c>
      <c r="D7" s="37">
        <v>47</v>
      </c>
      <c r="E7" s="37">
        <v>17</v>
      </c>
      <c r="F7" s="37">
        <v>6</v>
      </c>
      <c r="G7" s="37">
        <v>0</v>
      </c>
      <c r="H7" s="37" t="s">
        <v>99</v>
      </c>
      <c r="I7" s="37" t="s">
        <v>100</v>
      </c>
      <c r="J7" s="37" t="s">
        <v>101</v>
      </c>
      <c r="K7" s="37" t="s">
        <v>102</v>
      </c>
      <c r="L7" s="37" t="s">
        <v>103</v>
      </c>
      <c r="M7" s="37" t="s">
        <v>104</v>
      </c>
      <c r="N7" s="38" t="s">
        <v>105</v>
      </c>
      <c r="O7" s="38" t="s">
        <v>106</v>
      </c>
      <c r="P7" s="38">
        <v>14.07</v>
      </c>
      <c r="Q7" s="38">
        <v>77.03</v>
      </c>
      <c r="R7" s="38">
        <v>4510</v>
      </c>
      <c r="S7" s="38">
        <v>4955</v>
      </c>
      <c r="T7" s="38">
        <v>404.94</v>
      </c>
      <c r="U7" s="38">
        <v>12.24</v>
      </c>
      <c r="V7" s="38">
        <v>692</v>
      </c>
      <c r="W7" s="38">
        <v>0.73</v>
      </c>
      <c r="X7" s="38">
        <v>947.95</v>
      </c>
      <c r="Y7" s="38">
        <v>96.9</v>
      </c>
      <c r="Z7" s="38">
        <v>78.64</v>
      </c>
      <c r="AA7" s="38">
        <v>81.8</v>
      </c>
      <c r="AB7" s="38">
        <v>85.55</v>
      </c>
      <c r="AC7" s="38">
        <v>84.94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2917.99</v>
      </c>
      <c r="BH7" s="38">
        <v>2710.04</v>
      </c>
      <c r="BI7" s="38">
        <v>2456.08</v>
      </c>
      <c r="BJ7" s="38">
        <v>2205.0100000000002</v>
      </c>
      <c r="BK7" s="38">
        <v>1063.93</v>
      </c>
      <c r="BL7" s="38">
        <v>1060.8599999999999</v>
      </c>
      <c r="BM7" s="38">
        <v>1006.65</v>
      </c>
      <c r="BN7" s="38">
        <v>998.42</v>
      </c>
      <c r="BO7" s="38">
        <v>1095.52</v>
      </c>
      <c r="BP7" s="38">
        <v>1042.3399999999999</v>
      </c>
      <c r="BQ7" s="38">
        <v>55.48</v>
      </c>
      <c r="BR7" s="38">
        <v>36.4</v>
      </c>
      <c r="BS7" s="38">
        <v>40.92</v>
      </c>
      <c r="BT7" s="38">
        <v>45.09</v>
      </c>
      <c r="BU7" s="38">
        <v>45.25</v>
      </c>
      <c r="BV7" s="38">
        <v>46.26</v>
      </c>
      <c r="BW7" s="38">
        <v>45.81</v>
      </c>
      <c r="BX7" s="38">
        <v>43.43</v>
      </c>
      <c r="BY7" s="38">
        <v>41.41</v>
      </c>
      <c r="BZ7" s="38">
        <v>39.64</v>
      </c>
      <c r="CA7" s="38">
        <v>42.6</v>
      </c>
      <c r="CB7" s="38">
        <v>438.86</v>
      </c>
      <c r="CC7" s="38">
        <v>672.91</v>
      </c>
      <c r="CD7" s="38">
        <v>599.66</v>
      </c>
      <c r="CE7" s="38">
        <v>545.36</v>
      </c>
      <c r="CF7" s="38">
        <v>543.9</v>
      </c>
      <c r="CG7" s="38">
        <v>376.4</v>
      </c>
      <c r="CH7" s="38">
        <v>383.92</v>
      </c>
      <c r="CI7" s="38">
        <v>400.44</v>
      </c>
      <c r="CJ7" s="38">
        <v>417.56</v>
      </c>
      <c r="CK7" s="38">
        <v>449.72</v>
      </c>
      <c r="CL7" s="38">
        <v>410.22</v>
      </c>
      <c r="CM7" s="38">
        <v>14.29</v>
      </c>
      <c r="CN7" s="38">
        <v>14.29</v>
      </c>
      <c r="CO7" s="38">
        <v>14.29</v>
      </c>
      <c r="CP7" s="38">
        <v>14.29</v>
      </c>
      <c r="CQ7" s="38">
        <v>14.29</v>
      </c>
      <c r="CR7" s="38">
        <v>33.729999999999997</v>
      </c>
      <c r="CS7" s="38">
        <v>33.21</v>
      </c>
      <c r="CT7" s="38">
        <v>32.229999999999997</v>
      </c>
      <c r="CU7" s="38">
        <v>32.479999999999997</v>
      </c>
      <c r="CV7" s="38">
        <v>30.19</v>
      </c>
      <c r="CW7" s="38">
        <v>32.979999999999997</v>
      </c>
      <c r="CX7" s="38">
        <v>75.94</v>
      </c>
      <c r="CY7" s="38">
        <v>76.349999999999994</v>
      </c>
      <c r="CZ7" s="38">
        <v>77.989999999999995</v>
      </c>
      <c r="DA7" s="38">
        <v>78.349999999999994</v>
      </c>
      <c r="DB7" s="38">
        <v>78.760000000000005</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飯田 篤史</cp:lastModifiedBy>
  <dcterms:created xsi:type="dcterms:W3CDTF">2021-12-03T08:04:31Z</dcterms:created>
  <dcterms:modified xsi:type="dcterms:W3CDTF">2022-01-18T07:47:23Z</dcterms:modified>
  <cp:category/>
</cp:coreProperties>
</file>